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sta Rica\1 - Clients\S\Saltire Contracting\CFO Service\GST\Q1 2025\"/>
    </mc:Choice>
  </mc:AlternateContent>
  <xr:revisionPtr revIDLastSave="0" documentId="13_ncr:1_{C9425E73-2FEF-4E86-A856-5EA0B13F4945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Q1 GST" sheetId="3" r:id="rId1"/>
    <sheet name="GSTHST Suspense" sheetId="2" r:id="rId2"/>
    <sheet name="GSTHST Payable" sheetId="1" r:id="rId3"/>
    <sheet name="Trial Balance" sheetId="4" r:id="rId4"/>
    <sheet name="Q1 P&amp;L" sheetId="8" r:id="rId5"/>
  </sheets>
  <definedNames>
    <definedName name="_xlnm._FilterDatabase" localSheetId="2" hidden="1">'GSTHST Payable'!$A$5:$N$385</definedName>
    <definedName name="_xlnm._FilterDatabase" localSheetId="1" hidden="1">'GSTHST Suspense'!$A$5:$N$22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3" l="1"/>
  <c r="F18" i="3"/>
  <c r="F17" i="3"/>
  <c r="F16" i="3"/>
  <c r="C2" i="3"/>
  <c r="M387" i="1"/>
  <c r="L387" i="1" s="1"/>
  <c r="L386" i="1"/>
  <c r="L388" i="1" s="1"/>
  <c r="M388" i="1"/>
  <c r="F2" i="3"/>
  <c r="C4" i="3"/>
  <c r="C8" i="3"/>
  <c r="B16" i="3" s="1"/>
  <c r="C7" i="3"/>
  <c r="C9" i="3" s="1"/>
  <c r="B15" i="3" l="1"/>
  <c r="B33" i="3"/>
  <c r="B35" i="3"/>
  <c r="B29" i="3" l="1"/>
  <c r="C5" i="3"/>
  <c r="F5" i="3"/>
  <c r="C10" i="3" l="1"/>
  <c r="B17" i="3"/>
  <c r="B23" i="3" l="1"/>
</calcChain>
</file>

<file path=xl/sharedStrings.xml><?xml version="1.0" encoding="utf-8"?>
<sst xmlns="http://schemas.openxmlformats.org/spreadsheetml/2006/main" count="2616" uniqueCount="489">
  <si>
    <t>Date</t>
  </si>
  <si>
    <t>Transaction Type</t>
  </si>
  <si>
    <t>#</t>
  </si>
  <si>
    <t>Adj</t>
  </si>
  <si>
    <t>Name</t>
  </si>
  <si>
    <t>Memo/Description</t>
  </si>
  <si>
    <t>Account</t>
  </si>
  <si>
    <t>Split</t>
  </si>
  <si>
    <t>Amount</t>
  </si>
  <si>
    <t>Balance</t>
  </si>
  <si>
    <t>GST/HST Payable</t>
  </si>
  <si>
    <t>Beginning Balance</t>
  </si>
  <si>
    <t>Expense</t>
  </si>
  <si>
    <t>No</t>
  </si>
  <si>
    <t>21020 GST/HST Payable</t>
  </si>
  <si>
    <t>11005 Chequing (CIBC)</t>
  </si>
  <si>
    <t>Chambers of Commerce Group Insurance Plan</t>
  </si>
  <si>
    <t>Sheremeta Custom Cabinets &amp; Millwork</t>
  </si>
  <si>
    <t>Deposit</t>
  </si>
  <si>
    <t>Invoice</t>
  </si>
  <si>
    <t>Romers Lynn Valley</t>
  </si>
  <si>
    <t>Saltire Rentals</t>
  </si>
  <si>
    <t>Westcoast Cutting &amp; Coring Group Ltd.</t>
  </si>
  <si>
    <t>Service Charge</t>
  </si>
  <si>
    <t>Saltire Holdings</t>
  </si>
  <si>
    <t>United Rentals</t>
  </si>
  <si>
    <t>Credit Card Credit</t>
  </si>
  <si>
    <t>Inuit Quickbooks</t>
  </si>
  <si>
    <t>Amazon</t>
  </si>
  <si>
    <t>Bell Canada</t>
  </si>
  <si>
    <t>Adobe</t>
  </si>
  <si>
    <t>BBS Pro Services Inc.</t>
  </si>
  <si>
    <t>Impark</t>
  </si>
  <si>
    <t>Windsor Plywood</t>
  </si>
  <si>
    <t>21000 Accounts Payable</t>
  </si>
  <si>
    <t>BigChip Accounting</t>
  </si>
  <si>
    <t>Apple</t>
  </si>
  <si>
    <t>Hilti (Canada) Corporation</t>
  </si>
  <si>
    <t>XTI</t>
  </si>
  <si>
    <t>Lumenstar Led Lighting</t>
  </si>
  <si>
    <t>Shoppers Drug Mart</t>
  </si>
  <si>
    <t>Rona</t>
  </si>
  <si>
    <t>Windsor Plywood Coquitlam</t>
  </si>
  <si>
    <t>Bargreen Ellingson</t>
  </si>
  <si>
    <t>Home Depot</t>
  </si>
  <si>
    <t>Cactus Club</t>
  </si>
  <si>
    <t>Pacific West Systems Supplies</t>
  </si>
  <si>
    <t>Reload Contracting Ltd.</t>
  </si>
  <si>
    <t>The Coquitlam Grill</t>
  </si>
  <si>
    <t>Chevron</t>
  </si>
  <si>
    <t>Crowe MacKay LLP</t>
  </si>
  <si>
    <t>BKS Mechanical</t>
  </si>
  <si>
    <t>Petro Canada</t>
  </si>
  <si>
    <t>Total for GST/HST Payable</t>
  </si>
  <si>
    <t>TOTAL</t>
  </si>
  <si>
    <t>Saltire Contracting Ltd.</t>
  </si>
  <si>
    <t>Transaction Report</t>
  </si>
  <si>
    <t>GST/HST Suspense</t>
  </si>
  <si>
    <t>21031 GST/HST Suspense</t>
  </si>
  <si>
    <t>Esso</t>
  </si>
  <si>
    <t>Metal Supermarkets</t>
  </si>
  <si>
    <t>Journal Entry</t>
  </si>
  <si>
    <t>-Split-</t>
  </si>
  <si>
    <t>Prosol</t>
  </si>
  <si>
    <t>Golbey Law Corporation</t>
  </si>
  <si>
    <t>Robinson</t>
  </si>
  <si>
    <t>Rocky Point Commercial HVAC Inc.</t>
  </si>
  <si>
    <t>3390G</t>
  </si>
  <si>
    <t>Vector Repro Graphics</t>
  </si>
  <si>
    <t>CS Drywall LTD</t>
  </si>
  <si>
    <t>KMS Tools &amp; Equipment</t>
  </si>
  <si>
    <t>Roarty Painting</t>
  </si>
  <si>
    <t>Dynamic Equipment Rentals</t>
  </si>
  <si>
    <t>IKEA Canada Limited Partnership</t>
  </si>
  <si>
    <t>CWS Engineering</t>
  </si>
  <si>
    <t>Western Canada Coatings Ltd.</t>
  </si>
  <si>
    <t>848 Emco North Vancouver</t>
  </si>
  <si>
    <t>Brenmack Electric Ltd</t>
  </si>
  <si>
    <t>8404G</t>
  </si>
  <si>
    <t>5818G</t>
  </si>
  <si>
    <t>Staples</t>
  </si>
  <si>
    <t>Paul Badiee</t>
  </si>
  <si>
    <t>Lee Valley Tools Ltd.</t>
  </si>
  <si>
    <t>Crestlynn Contracting</t>
  </si>
  <si>
    <t>Total for GST/HST Suspense</t>
  </si>
  <si>
    <t>GST/HST Payables</t>
  </si>
  <si>
    <t>GST Payable [DO NOT USE]</t>
  </si>
  <si>
    <t xml:space="preserve">Q1 GST return calculations </t>
  </si>
  <si>
    <t xml:space="preserve">GST collected </t>
  </si>
  <si>
    <t xml:space="preserve">ITC's </t>
  </si>
  <si>
    <t xml:space="preserve">Q2 GST return calculations </t>
  </si>
  <si>
    <t>Refund Claimed</t>
  </si>
  <si>
    <t>Total Collected</t>
  </si>
  <si>
    <t>Total Paid</t>
  </si>
  <si>
    <t>GST Payable Balance</t>
  </si>
  <si>
    <t>Trial Balance</t>
  </si>
  <si>
    <t>Debit</t>
  </si>
  <si>
    <t>Credit</t>
  </si>
  <si>
    <t>11006 Chequing (TD)</t>
  </si>
  <si>
    <t>11010 Savings (CIBC)</t>
  </si>
  <si>
    <t>11011 Savings (TD)</t>
  </si>
  <si>
    <t>BUSINESS INVESTOR ACCOUNT (3656)</t>
  </si>
  <si>
    <t>12005 Accounts Receivable - Projects</t>
  </si>
  <si>
    <t>12010 Allowance for Doubtful Accounts</t>
  </si>
  <si>
    <t>11015 Undeposited Funds</t>
  </si>
  <si>
    <t>13001 Due to/from Saltire Holdings</t>
  </si>
  <si>
    <t>13002 Due to/from Saltire Property</t>
  </si>
  <si>
    <t>13003 Due to/from 1439474 BC Ltd.</t>
  </si>
  <si>
    <t>13005 Prepaid Expenses</t>
  </si>
  <si>
    <t>13006 Purchase Prepayments</t>
  </si>
  <si>
    <t>13500 Loan to Kelly Gordon</t>
  </si>
  <si>
    <t>17005 Computer Equipment &amp; Software</t>
  </si>
  <si>
    <t>17006 Computer Equipment &amp; Software (AA)</t>
  </si>
  <si>
    <t>17010 Office Furniture</t>
  </si>
  <si>
    <t>17011 Office Furniture (AA)</t>
  </si>
  <si>
    <t>17015 Tools &amp; Equipment</t>
  </si>
  <si>
    <t>17016 Tools &amp; Equipment (AA)</t>
  </si>
  <si>
    <t>17020 Scissor Lift - Genie</t>
  </si>
  <si>
    <t>17021 Scissor Lift - Genie (AA)</t>
  </si>
  <si>
    <t>17025 Trailer - Southland 2022</t>
  </si>
  <si>
    <t>17026 Trailer - Southland 2022 (AA)</t>
  </si>
  <si>
    <t>17030 Truck - GMC Savana 2007</t>
  </si>
  <si>
    <t>17031 Truck - GMC Savana 2007 (AA)</t>
  </si>
  <si>
    <t>17035 Truck - Dodge Ram 2016</t>
  </si>
  <si>
    <t>17036 Truck - Dodge Ram 2016 (AA)</t>
  </si>
  <si>
    <t>17037 Truck - Ford F150</t>
  </si>
  <si>
    <t>17038 Truck - Ford F150 (AA)</t>
  </si>
  <si>
    <t>17040 Truck - Ford F150 2015</t>
  </si>
  <si>
    <t>17041 Truck - Ford F150 2015 (AA)</t>
  </si>
  <si>
    <t>21005 Trade Payable</t>
  </si>
  <si>
    <t>Credit Card</t>
  </si>
  <si>
    <t>21012 Vacation Payable</t>
  </si>
  <si>
    <t>21013 EI Payable</t>
  </si>
  <si>
    <t>21014 WCB Payable</t>
  </si>
  <si>
    <t>21017 CPP payable</t>
  </si>
  <si>
    <t>21018 Federal tax payable</t>
  </si>
  <si>
    <t>21035 Corporate Tax Payable</t>
  </si>
  <si>
    <t>21040 Shareholder Loan</t>
  </si>
  <si>
    <t>21045 Deposit Received</t>
  </si>
  <si>
    <t>22005 Bank Loan - BDC (001)</t>
  </si>
  <si>
    <t>22010 Bank Loan - BDC (002)</t>
  </si>
  <si>
    <t>31005 Common Shares</t>
  </si>
  <si>
    <t>33005 Retained Earnings</t>
  </si>
  <si>
    <t>33006 Opening Balance Equity</t>
  </si>
  <si>
    <t>51205 COGS - Fuel</t>
  </si>
  <si>
    <t>51305 COGS - Miscellaneous (Vehicle)</t>
  </si>
  <si>
    <t>51310 COGS - Labour</t>
  </si>
  <si>
    <t>52110 Accounting</t>
  </si>
  <si>
    <t>52115 Bank Fees</t>
  </si>
  <si>
    <t>52135 Legal</t>
  </si>
  <si>
    <t>52145 Marketing</t>
  </si>
  <si>
    <t>52185 Insurance - Vehicles</t>
  </si>
  <si>
    <t>52190 Meals &amp; Entertainment</t>
  </si>
  <si>
    <t>52195 Office Supplies</t>
  </si>
  <si>
    <t>52205 Travel &amp; Parking</t>
  </si>
  <si>
    <t>52206 Telephone</t>
  </si>
  <si>
    <t>52505 Payroll - Hourly</t>
  </si>
  <si>
    <t>52510 Payroll - Salary</t>
  </si>
  <si>
    <t>52520 Payroll - EI</t>
  </si>
  <si>
    <t>52525 Payroll - CPP</t>
  </si>
  <si>
    <t>52535 Payroll - WCB (Employees)</t>
  </si>
  <si>
    <t>52545 Payroll - Employee Benefits</t>
  </si>
  <si>
    <t>Job Materials</t>
  </si>
  <si>
    <t>52315 Depreciation - Tools &amp; Equipment</t>
  </si>
  <si>
    <t>Q1 Sales</t>
  </si>
  <si>
    <t>Q2 Sales</t>
  </si>
  <si>
    <t>Billable Expense Income</t>
  </si>
  <si>
    <t>52120 Bank Interest</t>
  </si>
  <si>
    <t>52530 Payroll - Interest &amp; Penalties</t>
  </si>
  <si>
    <t>5430 CRA Interest/Penalties</t>
  </si>
  <si>
    <t>49005 Income - Interest</t>
  </si>
  <si>
    <t>Tuesday, Jan. 21, 2025 01:50:15 p.m. GMT-8 - Accrual Basis</t>
  </si>
  <si>
    <t>Easy Park</t>
  </si>
  <si>
    <t>Insurance Corporation of British Columbia</t>
  </si>
  <si>
    <t>Dicks Lumber</t>
  </si>
  <si>
    <t>FullHost</t>
  </si>
  <si>
    <t>BDC</t>
  </si>
  <si>
    <t>DSPC Parking Vancouver</t>
  </si>
  <si>
    <t>Garden of Granite Winery:Garden of Granite Project</t>
  </si>
  <si>
    <t>Dion Custom Metal Fabrication &amp; Design Ltd.</t>
  </si>
  <si>
    <t>Microsoft Canada Inc</t>
  </si>
  <si>
    <t>Worksafe</t>
  </si>
  <si>
    <t>9510G</t>
  </si>
  <si>
    <t>Ikea</t>
  </si>
  <si>
    <t>Emily Chow Marketing</t>
  </si>
  <si>
    <t>Browns Socialhouse Restaurant</t>
  </si>
  <si>
    <t>Webflow</t>
  </si>
  <si>
    <t>Manjot S. Nagra</t>
  </si>
  <si>
    <t>ANDREW SHERET LIMITED</t>
  </si>
  <si>
    <t>Uber</t>
  </si>
  <si>
    <t>Dynamic Entry Systems</t>
  </si>
  <si>
    <t>Headwater Management Ltd.</t>
  </si>
  <si>
    <t>Insurance WayPoint Portfolio Inc.</t>
  </si>
  <si>
    <t>Suter Brook Dental Group</t>
  </si>
  <si>
    <t>United Boulevard Recycling and Waste Centre</t>
  </si>
  <si>
    <t>Tim Horton's</t>
  </si>
  <si>
    <t>Zachary Plass</t>
  </si>
  <si>
    <t>White Cap Supply Canada Inc.</t>
  </si>
  <si>
    <t>North Shore Recycling and Waste Centre</t>
  </si>
  <si>
    <t>Yard At A Time Concrete Ltd.</t>
  </si>
  <si>
    <t>S109227063</t>
  </si>
  <si>
    <t>Browns Newport Village</t>
  </si>
  <si>
    <t>Q3 Sales</t>
  </si>
  <si>
    <t>Total</t>
  </si>
  <si>
    <t xml:space="preserve">   INCOME</t>
  </si>
  <si>
    <t xml:space="preserve">      Billable Expense Income</t>
  </si>
  <si>
    <t xml:space="preserve">   Total Income</t>
  </si>
  <si>
    <t xml:space="preserve">   COST OF GOODS SOLD</t>
  </si>
  <si>
    <t xml:space="preserve">      51205 COGS - Fuel</t>
  </si>
  <si>
    <t xml:space="preserve">      51305 COGS - Miscellaneous (Vehicle)</t>
  </si>
  <si>
    <t xml:space="preserve">      51310 COGS - Labour</t>
  </si>
  <si>
    <t xml:space="preserve">   Total Cost of Goods Sold</t>
  </si>
  <si>
    <t>GROSS PROFIT</t>
  </si>
  <si>
    <t>EXPENSES</t>
  </si>
  <si>
    <t xml:space="preserve">   52110 Accounting</t>
  </si>
  <si>
    <t xml:space="preserve">   52115 Bank Fees</t>
  </si>
  <si>
    <t xml:space="preserve">   52120 Bank Interest</t>
  </si>
  <si>
    <t xml:space="preserve">   52135 Legal</t>
  </si>
  <si>
    <t xml:space="preserve">   52145 Marketing</t>
  </si>
  <si>
    <t xml:space="preserve">   52185 Insurance - Vehicles</t>
  </si>
  <si>
    <t xml:space="preserve">   52190 Meals &amp; Entertainment</t>
  </si>
  <si>
    <t xml:space="preserve">   52195 Office Supplies</t>
  </si>
  <si>
    <t xml:space="preserve">   52205 Travel &amp; Parking</t>
  </si>
  <si>
    <t xml:space="preserve">   52206 Telephone</t>
  </si>
  <si>
    <t xml:space="preserve">   52505 Payroll - Hourly</t>
  </si>
  <si>
    <t xml:space="preserve">   52510 Payroll - Salary</t>
  </si>
  <si>
    <t xml:space="preserve">   52520 Payroll - EI</t>
  </si>
  <si>
    <t xml:space="preserve">   52525 Payroll - CPP</t>
  </si>
  <si>
    <t>Total Expenses</t>
  </si>
  <si>
    <t>PROFIT</t>
  </si>
  <si>
    <t>Profit and Loss</t>
  </si>
  <si>
    <t>Net Payable</t>
  </si>
  <si>
    <t xml:space="preserve">Q3 GST return calculations </t>
  </si>
  <si>
    <t xml:space="preserve">Q4 GST return calculations </t>
  </si>
  <si>
    <t>Notes</t>
  </si>
  <si>
    <t>Refund</t>
  </si>
  <si>
    <t>Line 101</t>
  </si>
  <si>
    <t>Line 103</t>
  </si>
  <si>
    <t>Line 106</t>
  </si>
  <si>
    <t xml:space="preserve">      41005 Labour - Project Managment</t>
  </si>
  <si>
    <t xml:space="preserve">      41006 Labour - General</t>
  </si>
  <si>
    <t xml:space="preserve">      42010 Rental - External</t>
  </si>
  <si>
    <t xml:space="preserve">      42015 Margin - Materials</t>
  </si>
  <si>
    <t xml:space="preserve">      42020 Margin - Subcontractor</t>
  </si>
  <si>
    <t xml:space="preserve">      42025 Margin - Labour</t>
  </si>
  <si>
    <t xml:space="preserve">      42030 Margin - Rental</t>
  </si>
  <si>
    <t xml:space="preserve">      51315 Project Expense - Other</t>
  </si>
  <si>
    <t xml:space="preserve">      51320 Project Expense - Subcontractors</t>
  </si>
  <si>
    <t xml:space="preserve">      51335 Project Expense - Materials</t>
  </si>
  <si>
    <t xml:space="preserve">      Inventory Shrinkage</t>
  </si>
  <si>
    <t xml:space="preserve">   52130 Courier &amp; Postage</t>
  </si>
  <si>
    <t xml:space="preserve">   52152 Technology &amp; Website</t>
  </si>
  <si>
    <t xml:space="preserve">   52165 Subscriptions (Annual)</t>
  </si>
  <si>
    <t xml:space="preserve">   52173 Health Spending - Scott</t>
  </si>
  <si>
    <t xml:space="preserve">   52175 Insurance</t>
  </si>
  <si>
    <t xml:space="preserve">   52210 Uniforms &amp; Laundry</t>
  </si>
  <si>
    <t xml:space="preserve">   52535 Payroll - WCB</t>
  </si>
  <si>
    <t xml:space="preserve">   52545 Payroll - Employee Benefits (Paid)</t>
  </si>
  <si>
    <t>OTHER EXPENSES</t>
  </si>
  <si>
    <t xml:space="preserve">   Reconciliation Discrepancies</t>
  </si>
  <si>
    <t>Total Other Expenses</t>
  </si>
  <si>
    <t>Thursday, Apr. 24, 2025 01:25:31 p.m. GMT-7 - Accrual Basis</t>
  </si>
  <si>
    <t>January - March, 2025</t>
  </si>
  <si>
    <t>12000 [Accounts Receivable]</t>
  </si>
  <si>
    <t>13007 Due to/from Saltire Rentals</t>
  </si>
  <si>
    <t>14005 Inventory Asset</t>
  </si>
  <si>
    <t>21010 Credit Card (CIBC Visa)</t>
  </si>
  <si>
    <t>21001 Payroll - Employee Benefits (Collected)</t>
  </si>
  <si>
    <t>22020 Bank Loans - BDC (003)</t>
  </si>
  <si>
    <t>41005 Labour - Project Managment</t>
  </si>
  <si>
    <t>41006 Labour - General</t>
  </si>
  <si>
    <t>42010 Rental - External</t>
  </si>
  <si>
    <t>42015 Margin - Materials</t>
  </si>
  <si>
    <t>42020 Margin - Subcontractor</t>
  </si>
  <si>
    <t>42025 Margin - Labour</t>
  </si>
  <si>
    <t>42030 Margin - Rental</t>
  </si>
  <si>
    <t>51315 Project Expense - Other</t>
  </si>
  <si>
    <t>51320 Project Expense - Subcontractors</t>
  </si>
  <si>
    <t>51335 Project Expense - Materials</t>
  </si>
  <si>
    <t>Inventory Shrinkage</t>
  </si>
  <si>
    <t>52130 Courier &amp; Postage</t>
  </si>
  <si>
    <t>52152 Technology &amp; Website</t>
  </si>
  <si>
    <t>52165 Subscriptions (Annual)</t>
  </si>
  <si>
    <t>52173 Health Spending - Scott</t>
  </si>
  <si>
    <t>52175 Insurance</t>
  </si>
  <si>
    <t>52210 Uniforms &amp; Laundry</t>
  </si>
  <si>
    <t>52535 Payroll - WCB</t>
  </si>
  <si>
    <t>52545 Payroll - Employee Benefits (Paid)</t>
  </si>
  <si>
    <t>Reconciliation Discrepancies</t>
  </si>
  <si>
    <t>Thursday, Apr. 24, 2025 01:26:24 p.m. GMT-7 - Accrual Basis</t>
  </si>
  <si>
    <t>As of March 31, 2025</t>
  </si>
  <si>
    <t>2025-01-01</t>
  </si>
  <si>
    <t>2025-01-02</t>
  </si>
  <si>
    <t>2025-01-03</t>
  </si>
  <si>
    <t>2025-01-04</t>
  </si>
  <si>
    <t>Mariner Brewing</t>
  </si>
  <si>
    <t>2025-01-05</t>
  </si>
  <si>
    <t>2025-01-06</t>
  </si>
  <si>
    <t>UBLV-00039718</t>
  </si>
  <si>
    <t>GOG-INV-1</t>
  </si>
  <si>
    <t>MFPE Engineering</t>
  </si>
  <si>
    <t>2025-01-07</t>
  </si>
  <si>
    <t>10493634-00</t>
  </si>
  <si>
    <t>Go2Girl Promotional Products Inc.</t>
  </si>
  <si>
    <t>2025-01-08</t>
  </si>
  <si>
    <t>2025-01-09</t>
  </si>
  <si>
    <t>5140G</t>
  </si>
  <si>
    <t>10494357-00</t>
  </si>
  <si>
    <t>10494398-00</t>
  </si>
  <si>
    <t>2025-01-10</t>
  </si>
  <si>
    <t>2149G</t>
  </si>
  <si>
    <t>2025-01-12</t>
  </si>
  <si>
    <t>Fred Meyer Fuel #25</t>
  </si>
  <si>
    <t>2025-01-13</t>
  </si>
  <si>
    <t>2025-01-14</t>
  </si>
  <si>
    <t>CAINV250000855651</t>
  </si>
  <si>
    <t>2025-01-15</t>
  </si>
  <si>
    <t>10495435-00</t>
  </si>
  <si>
    <t>2025-01-17</t>
  </si>
  <si>
    <t>2501-579851</t>
  </si>
  <si>
    <t>2501-579895</t>
  </si>
  <si>
    <t>2501-579125</t>
  </si>
  <si>
    <t>2025-01-18</t>
  </si>
  <si>
    <t>2025-01-19</t>
  </si>
  <si>
    <t>1819G</t>
  </si>
  <si>
    <t>2025-01-20</t>
  </si>
  <si>
    <t>2025-01-21</t>
  </si>
  <si>
    <t>NSHO-00056122</t>
  </si>
  <si>
    <t>3587G</t>
  </si>
  <si>
    <t>168G</t>
  </si>
  <si>
    <t>2025-01-22</t>
  </si>
  <si>
    <t>7380G</t>
  </si>
  <si>
    <t>9039G</t>
  </si>
  <si>
    <t>2025-01-23</t>
  </si>
  <si>
    <t>2501-587162</t>
  </si>
  <si>
    <t>2025-01-24</t>
  </si>
  <si>
    <t>10497598-00</t>
  </si>
  <si>
    <t>2025-01-25</t>
  </si>
  <si>
    <t>01/24/2025</t>
  </si>
  <si>
    <t>2025-01-26</t>
  </si>
  <si>
    <t>John B</t>
  </si>
  <si>
    <t>C1AWhXMT6Jju</t>
  </si>
  <si>
    <t>True Refrigerator</t>
  </si>
  <si>
    <t>8825G</t>
  </si>
  <si>
    <t>3548G</t>
  </si>
  <si>
    <t>2025-01-27</t>
  </si>
  <si>
    <t>4374G</t>
  </si>
  <si>
    <t>2025-01-28</t>
  </si>
  <si>
    <t>9419G</t>
  </si>
  <si>
    <t>8700G</t>
  </si>
  <si>
    <t>10498287-00</t>
  </si>
  <si>
    <t>Uline</t>
  </si>
  <si>
    <t>2025-01-29</t>
  </si>
  <si>
    <t>5386G</t>
  </si>
  <si>
    <t>3583G</t>
  </si>
  <si>
    <t>2025-01-30</t>
  </si>
  <si>
    <t>6674G</t>
  </si>
  <si>
    <t>27-015889</t>
  </si>
  <si>
    <t>2025-01-31</t>
  </si>
  <si>
    <t>10499126-00</t>
  </si>
  <si>
    <t>5553G</t>
  </si>
  <si>
    <t>2025-02-01</t>
  </si>
  <si>
    <t>Mobile 1 Lube Express + Tires</t>
  </si>
  <si>
    <t>2025-02-03</t>
  </si>
  <si>
    <t>9376G</t>
  </si>
  <si>
    <t>5087G</t>
  </si>
  <si>
    <t>CAINV25000000973618</t>
  </si>
  <si>
    <t>2025-02-04</t>
  </si>
  <si>
    <t>R05030150629S</t>
  </si>
  <si>
    <t>EUFY</t>
  </si>
  <si>
    <t>2025-02-05</t>
  </si>
  <si>
    <t>5890G</t>
  </si>
  <si>
    <t>2025-02-06</t>
  </si>
  <si>
    <t>2025-02-07</t>
  </si>
  <si>
    <t>2025-02-09</t>
  </si>
  <si>
    <t>2025-02-10</t>
  </si>
  <si>
    <t>City Of North Vancouver</t>
  </si>
  <si>
    <t>2025-02-11</t>
  </si>
  <si>
    <t>9536G</t>
  </si>
  <si>
    <t>6251G</t>
  </si>
  <si>
    <t>2025-02-12</t>
  </si>
  <si>
    <t>9878G</t>
  </si>
  <si>
    <t>3660G</t>
  </si>
  <si>
    <t>2025-02-13</t>
  </si>
  <si>
    <t>7631G</t>
  </si>
  <si>
    <t>4097G</t>
  </si>
  <si>
    <t>2025-02-14</t>
  </si>
  <si>
    <t>SO03382</t>
  </si>
  <si>
    <t>105011759-00</t>
  </si>
  <si>
    <t>8008G</t>
  </si>
  <si>
    <t>2025-02-16</t>
  </si>
  <si>
    <t>2025-02-17</t>
  </si>
  <si>
    <t>2025-02-18</t>
  </si>
  <si>
    <t>2025-02-19</t>
  </si>
  <si>
    <t>6302G</t>
  </si>
  <si>
    <t>6010315086</t>
  </si>
  <si>
    <t>6592G</t>
  </si>
  <si>
    <t>10502306-00</t>
  </si>
  <si>
    <t>2025-02-20</t>
  </si>
  <si>
    <t>8512G</t>
  </si>
  <si>
    <t>2025-02-21</t>
  </si>
  <si>
    <t>685G</t>
  </si>
  <si>
    <t>CIBC Visa</t>
  </si>
  <si>
    <t>10502928-00</t>
  </si>
  <si>
    <t>2025-02-22</t>
  </si>
  <si>
    <t>2025-02-24</t>
  </si>
  <si>
    <t>Misterlamp</t>
  </si>
  <si>
    <t>1000-0004</t>
  </si>
  <si>
    <t>Feb-26</t>
  </si>
  <si>
    <t>Jaime Fletcher</t>
  </si>
  <si>
    <t>Sean Slight</t>
  </si>
  <si>
    <t>Cuatro Vertices Sas</t>
  </si>
  <si>
    <t>3233G</t>
  </si>
  <si>
    <t>9223G</t>
  </si>
  <si>
    <t>27-018803</t>
  </si>
  <si>
    <t>26781D-3967</t>
  </si>
  <si>
    <t>Letter Art Neon Ltd.</t>
  </si>
  <si>
    <t>17001808363</t>
  </si>
  <si>
    <t>Suncoast Enclosures</t>
  </si>
  <si>
    <t>2025-02-25</t>
  </si>
  <si>
    <t>629G</t>
  </si>
  <si>
    <t>6866167-00</t>
  </si>
  <si>
    <t>2025-02-26</t>
  </si>
  <si>
    <t>T260633</t>
  </si>
  <si>
    <t>350557181012</t>
  </si>
  <si>
    <t>West Elm</t>
  </si>
  <si>
    <t>2025-02-27</t>
  </si>
  <si>
    <t>4780G</t>
  </si>
  <si>
    <t>Josh Sathiananthan LTD.</t>
  </si>
  <si>
    <t>9U4DMWSCHZ</t>
  </si>
  <si>
    <t>2025-02-28</t>
  </si>
  <si>
    <t>484G</t>
  </si>
  <si>
    <t>Squirrell LLC</t>
  </si>
  <si>
    <t>2025-03-01</t>
  </si>
  <si>
    <t>FieldWire</t>
  </si>
  <si>
    <t>1030G</t>
  </si>
  <si>
    <t>2025-03-03</t>
  </si>
  <si>
    <t>2476G</t>
  </si>
  <si>
    <t>JY-RC01143A</t>
  </si>
  <si>
    <t>M Power Home Improvement LTD.</t>
  </si>
  <si>
    <t>West Coast Custom Gates Ltd.</t>
  </si>
  <si>
    <t>2025-03-04</t>
  </si>
  <si>
    <t>8649G</t>
  </si>
  <si>
    <t>5006G</t>
  </si>
  <si>
    <t>JY-RC01143B</t>
  </si>
  <si>
    <t>2025-03-05</t>
  </si>
  <si>
    <t>300101-1</t>
  </si>
  <si>
    <t>2025-03-06</t>
  </si>
  <si>
    <t>07046G</t>
  </si>
  <si>
    <t>2025-03-07</t>
  </si>
  <si>
    <t>6504G</t>
  </si>
  <si>
    <t>2025-03-09</t>
  </si>
  <si>
    <t>2025-03-10</t>
  </si>
  <si>
    <t>C1AtPPERkhyC</t>
  </si>
  <si>
    <t>2411-2614-4039</t>
  </si>
  <si>
    <t>2025-03-11</t>
  </si>
  <si>
    <t>GOG-5614</t>
  </si>
  <si>
    <t>241101B</t>
  </si>
  <si>
    <t>2025-03-12</t>
  </si>
  <si>
    <t>CIBC Rewards</t>
  </si>
  <si>
    <t>2025-03-13</t>
  </si>
  <si>
    <t>8882G</t>
  </si>
  <si>
    <t>2025-03-17</t>
  </si>
  <si>
    <t>2025-03-18</t>
  </si>
  <si>
    <t>Promix Concrete</t>
  </si>
  <si>
    <t>2025-03-19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</si>
  <si>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</si>
  <si>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</si>
  <si>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</si>
  <si>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</si>
  <si>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</si>
  <si>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</si>
  <si>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</si>
  <si>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</si>
  <si>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Norburn Lighting and Bath</t>
  </si>
  <si>
    <t>2025-03-29</t>
  </si>
  <si>
    <t>CloudFlare</t>
  </si>
  <si>
    <t>2025-03-31</t>
  </si>
  <si>
    <t>Shell USA</t>
  </si>
  <si>
    <t>Hilton Garden Inn.</t>
  </si>
  <si>
    <t>Thursday, Apr. 24, 2025 01:28:10 p.m. GMT-7 - Accrual Basis</t>
  </si>
  <si>
    <t>GST Mar 31 Balance</t>
  </si>
  <si>
    <t>Credit Card Refunds</t>
  </si>
  <si>
    <t>GST ITC/Collected</t>
  </si>
  <si>
    <t>Refund Available</t>
  </si>
  <si>
    <t>Reasonability Test</t>
  </si>
  <si>
    <t>GST 5%</t>
  </si>
  <si>
    <t>Total collected</t>
  </si>
  <si>
    <t>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</si>
</sst>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\ _€"/>
    <numFmt numFmtId="165" formatCode="&quot;$&quot;* #,##0.00\ _€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</font>
    <font>
      <sz val="8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3" fontId="0" fillId="0" borderId="0" xfId="1" applyFont="1"/>
    <xf numFmtId="0" fontId="6" fillId="0" borderId="0" xfId="2" applyFont="1"/>
    <xf numFmtId="0" fontId="1" fillId="0" borderId="0" xfId="2"/>
    <xf numFmtId="0" fontId="7" fillId="0" borderId="0" xfId="2" applyFont="1"/>
    <xf numFmtId="43" fontId="7" fillId="0" borderId="0" xfId="1" applyFont="1"/>
    <xf numFmtId="43" fontId="7" fillId="0" borderId="2" xfId="1" applyFont="1" applyBorder="1"/>
    <xf numFmtId="43" fontId="0" fillId="0" borderId="0" xfId="0" applyNumberFormat="1"/>
    <xf numFmtId="0" fontId="8" fillId="0" borderId="0" xfId="0" applyFont="1"/>
    <xf numFmtId="43" fontId="8" fillId="0" borderId="0" xfId="1" applyFont="1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165" fontId="2" fillId="0" borderId="2" xfId="0" applyNumberFormat="1" applyFont="1" applyBorder="1" applyAlignment="1">
      <alignment horizontal="right" wrapText="1"/>
    </xf>
    <xf numFmtId="43" fontId="0" fillId="0" borderId="1" xfId="1" applyFont="1" applyBorder="1"/>
    <xf numFmtId="44" fontId="0" fillId="0" borderId="0" xfId="0" applyNumberFormat="1"/>
    <xf numFmtId="43" fontId="0" fillId="0" borderId="0" xfId="1" applyFont="1" applyBorder="1"/>
    <xf numFmtId="43" fontId="8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2" applyFont="1"/>
    <xf numFmtId="43" fontId="0" fillId="2" borderId="0" xfId="1" applyFont="1" applyFill="1"/>
    <xf numFmtId="0" fontId="12" fillId="0" borderId="1" xfId="0" applyFont="1" applyBorder="1" applyAlignment="1">
      <alignment horizontal="center" wrapText="1"/>
    </xf>
    <xf numFmtId="0" fontId="13" fillId="0" borderId="0" xfId="0" applyFont="1" applyAlignment="1">
      <alignment horizontal="left" wrapText="1"/>
    </xf>
    <xf numFmtId="164" fontId="14" fillId="0" borderId="0" xfId="0" applyNumberFormat="1" applyFont="1" applyAlignment="1">
      <alignment wrapText="1"/>
    </xf>
    <xf numFmtId="164" fontId="14" fillId="0" borderId="0" xfId="0" applyNumberFormat="1" applyFont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4" fillId="0" borderId="0" xfId="0" quotePrefix="1" applyFont="1" applyAlignment="1">
      <alignment horizontal="left" wrapText="1"/>
    </xf>
    <xf numFmtId="0" fontId="0" fillId="2" borderId="0" xfId="0" applyFill="1"/>
    <xf numFmtId="0" fontId="14" fillId="2" borderId="0" xfId="0" applyFont="1" applyFill="1" applyAlignment="1">
      <alignment horizontal="left" wrapText="1"/>
    </xf>
    <xf numFmtId="164" fontId="14" fillId="2" borderId="0" xfId="0" applyNumberFormat="1" applyFont="1" applyFill="1" applyAlignment="1">
      <alignment horizontal="right" wrapText="1"/>
    </xf>
    <xf numFmtId="0" fontId="14" fillId="2" borderId="0" xfId="0" applyFont="1" applyFill="1" applyAlignment="1">
      <alignment horizontal="right" wrapText="1"/>
    </xf>
    <xf numFmtId="0" fontId="14" fillId="0" borderId="0" xfId="0" applyFont="1" applyAlignment="1">
      <alignment horizontal="center"/>
    </xf>
    <xf numFmtId="0" fontId="0" fillId="0" borderId="0" xfId="0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_Sheet2" xfId="2" xr:uid="{0A2A9330-293C-47EB-A14F-CE23AD352A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BB898-2FCD-497C-81B4-A9AA9B212A7E}">
  <dimension ref="A1:I39"/>
  <sheetViews>
    <sheetView tabSelected="1" workbookViewId="0">
      <selection activeCell="F19" sqref="F19"/>
    </sheetView>
  </sheetViews>
  <sheetFormatPr defaultRowHeight="15" x14ac:dyDescent="0.25"/>
  <cols>
    <col min="1" max="1" width="32.28515625" bestFit="1" customWidth="1"/>
    <col min="2" max="2" width="24.7109375" bestFit="1" customWidth="1"/>
    <col min="3" max="3" width="12.28515625" style="1" bestFit="1" customWidth="1"/>
    <col min="4" max="4" width="18.42578125" bestFit="1" customWidth="1"/>
    <col min="5" max="5" width="25.28515625" bestFit="1" customWidth="1"/>
    <col min="6" max="6" width="14" style="1" bestFit="1" customWidth="1"/>
    <col min="7" max="7" width="58.140625" bestFit="1" customWidth="1"/>
    <col min="8" max="8" width="15.42578125" bestFit="1" customWidth="1"/>
    <col min="9" max="9" width="9.5703125" bestFit="1" customWidth="1"/>
  </cols>
  <sheetData>
    <row r="1" spans="1:9" x14ac:dyDescent="0.25">
      <c r="A1" s="8" t="s">
        <v>481</v>
      </c>
      <c r="G1" s="8" t="s">
        <v>234</v>
      </c>
    </row>
    <row r="2" spans="1:9" x14ac:dyDescent="0.25">
      <c r="A2">
        <v>21020</v>
      </c>
      <c r="B2" t="s">
        <v>85</v>
      </c>
      <c r="C2" s="1">
        <f>-'Trial Balance'!B51</f>
        <v>-772.55</v>
      </c>
      <c r="E2" t="s">
        <v>164</v>
      </c>
      <c r="F2" s="1">
        <f>'Q1 P&amp;L'!B15</f>
        <v>419564.15</v>
      </c>
      <c r="G2" t="s">
        <v>236</v>
      </c>
    </row>
    <row r="3" spans="1:9" x14ac:dyDescent="0.25">
      <c r="A3">
        <v>21030</v>
      </c>
      <c r="B3" t="s">
        <v>86</v>
      </c>
      <c r="E3" t="s">
        <v>165</v>
      </c>
      <c r="F3" s="1">
        <v>0</v>
      </c>
    </row>
    <row r="4" spans="1:9" x14ac:dyDescent="0.25">
      <c r="A4">
        <v>21031</v>
      </c>
      <c r="B4" t="s">
        <v>57</v>
      </c>
      <c r="C4" s="15">
        <f>-'Trial Balance'!B52</f>
        <v>-57.97</v>
      </c>
      <c r="E4" t="s">
        <v>202</v>
      </c>
      <c r="F4" s="15">
        <v>0</v>
      </c>
    </row>
    <row r="5" spans="1:9" x14ac:dyDescent="0.25">
      <c r="B5" t="s">
        <v>94</v>
      </c>
      <c r="C5" s="1">
        <f>SUM(C2:C4)</f>
        <v>-830.52</v>
      </c>
      <c r="F5" s="1">
        <f>SUM(F2:F4)</f>
        <v>419564.15</v>
      </c>
    </row>
    <row r="7" spans="1:9" x14ac:dyDescent="0.25">
      <c r="A7" t="s">
        <v>92</v>
      </c>
      <c r="C7" s="1">
        <f>'GSTHST Payable'!M388</f>
        <v>20978.2</v>
      </c>
      <c r="D7" s="7"/>
      <c r="E7" s="7"/>
    </row>
    <row r="8" spans="1:9" x14ac:dyDescent="0.25">
      <c r="A8" t="s">
        <v>93</v>
      </c>
      <c r="C8" s="15">
        <f>-'GSTHST Payable'!L388-'GSTHST Suspense'!L19</f>
        <v>-21808.720000000005</v>
      </c>
      <c r="E8" s="7"/>
      <c r="G8" s="7"/>
    </row>
    <row r="9" spans="1:9" x14ac:dyDescent="0.25">
      <c r="A9" t="s">
        <v>235</v>
      </c>
      <c r="C9" s="1">
        <f>SUM(C7:C8)</f>
        <v>-830.52000000000407</v>
      </c>
      <c r="G9" s="19"/>
    </row>
    <row r="10" spans="1:9" x14ac:dyDescent="0.25">
      <c r="C10" s="21">
        <f>C5-C9</f>
        <v>4.0927261579781771E-12</v>
      </c>
      <c r="G10" s="7"/>
    </row>
    <row r="11" spans="1:9" x14ac:dyDescent="0.25">
      <c r="E11" s="7"/>
    </row>
    <row r="12" spans="1:9" x14ac:dyDescent="0.25">
      <c r="E12" s="7"/>
    </row>
    <row r="13" spans="1:9" x14ac:dyDescent="0.25">
      <c r="A13" s="2" t="s">
        <v>87</v>
      </c>
      <c r="B13" s="3"/>
      <c r="E13" s="7"/>
    </row>
    <row r="14" spans="1:9" x14ac:dyDescent="0.25">
      <c r="A14" s="4"/>
      <c r="B14" s="3"/>
      <c r="E14" s="7"/>
      <c r="G14" s="7"/>
    </row>
    <row r="15" spans="1:9" x14ac:dyDescent="0.25">
      <c r="A15" s="4" t="s">
        <v>88</v>
      </c>
      <c r="B15" s="5">
        <f>C7</f>
        <v>20978.2</v>
      </c>
      <c r="C15" s="1" t="s">
        <v>237</v>
      </c>
      <c r="E15" s="18" t="s">
        <v>485</v>
      </c>
      <c r="I15" s="8"/>
    </row>
    <row r="16" spans="1:9" x14ac:dyDescent="0.25">
      <c r="A16" s="4" t="s">
        <v>89</v>
      </c>
      <c r="B16" s="5">
        <f>C8</f>
        <v>-21808.720000000005</v>
      </c>
      <c r="C16" s="1" t="s">
        <v>238</v>
      </c>
      <c r="E16" t="s">
        <v>164</v>
      </c>
      <c r="F16" s="1">
        <f>F2</f>
        <v>419564.15</v>
      </c>
    </row>
    <row r="17" spans="1:7" x14ac:dyDescent="0.25">
      <c r="A17" s="4" t="s">
        <v>484</v>
      </c>
      <c r="B17" s="6">
        <f>SUM(B15:B16)</f>
        <v>-830.52000000000407</v>
      </c>
      <c r="E17" t="s">
        <v>486</v>
      </c>
      <c r="F17" s="1">
        <f>F16*0.05</f>
        <v>20978.207500000004</v>
      </c>
    </row>
    <row r="18" spans="1:7" x14ac:dyDescent="0.25">
      <c r="A18" s="4"/>
      <c r="B18" s="3"/>
      <c r="E18" s="7" t="s">
        <v>487</v>
      </c>
      <c r="F18" s="15">
        <f>C7</f>
        <v>20978.2</v>
      </c>
      <c r="G18" s="7"/>
    </row>
    <row r="19" spans="1:7" x14ac:dyDescent="0.25">
      <c r="A19" s="2" t="s">
        <v>90</v>
      </c>
      <c r="B19" s="3"/>
      <c r="E19" s="8" t="s">
        <v>488</v>
      </c>
      <c r="F19" s="9">
        <f>F17-F18</f>
        <v>7.5000000033469405E-3</v>
      </c>
      <c r="G19" s="18"/>
    </row>
    <row r="20" spans="1:7" x14ac:dyDescent="0.25">
      <c r="A20" s="4"/>
      <c r="B20" s="5"/>
      <c r="F20" s="17"/>
      <c r="G20" s="7"/>
    </row>
    <row r="21" spans="1:7" x14ac:dyDescent="0.25">
      <c r="A21" s="4" t="s">
        <v>88</v>
      </c>
      <c r="B21" s="5"/>
    </row>
    <row r="22" spans="1:7" x14ac:dyDescent="0.25">
      <c r="A22" s="4" t="s">
        <v>89</v>
      </c>
      <c r="B22" s="5"/>
    </row>
    <row r="23" spans="1:7" x14ac:dyDescent="0.25">
      <c r="A23" s="4" t="s">
        <v>91</v>
      </c>
      <c r="B23" s="6">
        <f>SUM(B21:B22)</f>
        <v>0</v>
      </c>
    </row>
    <row r="24" spans="1:7" x14ac:dyDescent="0.25">
      <c r="E24" s="8"/>
      <c r="G24" s="7"/>
    </row>
    <row r="25" spans="1:7" x14ac:dyDescent="0.25">
      <c r="A25" s="2" t="s">
        <v>232</v>
      </c>
      <c r="B25" s="3"/>
    </row>
    <row r="26" spans="1:7" x14ac:dyDescent="0.25">
      <c r="A26" s="4"/>
      <c r="B26" s="5"/>
      <c r="G26" s="7"/>
    </row>
    <row r="27" spans="1:7" x14ac:dyDescent="0.25">
      <c r="A27" s="4" t="s">
        <v>88</v>
      </c>
      <c r="B27" s="5"/>
    </row>
    <row r="28" spans="1:7" x14ac:dyDescent="0.25">
      <c r="A28" s="4" t="s">
        <v>89</v>
      </c>
      <c r="B28" s="5"/>
    </row>
    <row r="29" spans="1:7" x14ac:dyDescent="0.25">
      <c r="A29" s="4" t="s">
        <v>231</v>
      </c>
      <c r="B29" s="6">
        <f>SUM(B27:B28)</f>
        <v>0</v>
      </c>
    </row>
    <row r="31" spans="1:7" x14ac:dyDescent="0.25">
      <c r="A31" s="2" t="s">
        <v>233</v>
      </c>
      <c r="B31" s="3"/>
    </row>
    <row r="32" spans="1:7" x14ac:dyDescent="0.25">
      <c r="A32" s="4"/>
      <c r="B32" s="5"/>
    </row>
    <row r="33" spans="1:2" x14ac:dyDescent="0.25">
      <c r="A33" s="4" t="s">
        <v>88</v>
      </c>
      <c r="B33" s="5">
        <f>C7-B15-B21-B27</f>
        <v>0</v>
      </c>
    </row>
    <row r="34" spans="1:2" x14ac:dyDescent="0.25">
      <c r="A34" s="4" t="s">
        <v>89</v>
      </c>
      <c r="B34" s="5"/>
    </row>
    <row r="35" spans="1:2" x14ac:dyDescent="0.25">
      <c r="A35" s="4" t="s">
        <v>91</v>
      </c>
      <c r="B35" s="6">
        <f>SUM(B33:B34)</f>
        <v>0</v>
      </c>
    </row>
    <row r="36" spans="1:2" x14ac:dyDescent="0.25">
      <c r="A36" s="20"/>
    </row>
    <row r="37" spans="1:2" x14ac:dyDescent="0.25">
      <c r="A37" s="20"/>
    </row>
    <row r="38" spans="1:2" x14ac:dyDescent="0.25">
      <c r="A38" s="20"/>
    </row>
    <row r="39" spans="1:2" x14ac:dyDescent="0.25">
      <c r="A39" s="2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84EC8-DE64-4373-9D66-F32E3B9A28EC}">
  <dimension ref="A1:M22"/>
  <sheetViews>
    <sheetView workbookViewId="0">
      <selection activeCell="F12" sqref="F12"/>
    </sheetView>
  </sheetViews>
  <sheetFormatPr defaultRowHeight="15" x14ac:dyDescent="0.25"/>
  <cols>
    <col min="1" max="1" width="23.140625" customWidth="1"/>
    <col min="2" max="2" width="15.42578125" customWidth="1"/>
    <col min="3" max="3" width="17.140625" customWidth="1"/>
    <col min="4" max="4" width="18" customWidth="1"/>
    <col min="5" max="5" width="7.7109375" customWidth="1"/>
    <col min="6" max="6" width="44.7109375" customWidth="1"/>
    <col min="7" max="7" width="17.85546875" customWidth="1"/>
    <col min="8" max="9" width="19.7109375" customWidth="1"/>
    <col min="10" max="10" width="11.140625" customWidth="1"/>
    <col min="11" max="11" width="10.140625" bestFit="1" customWidth="1"/>
    <col min="12" max="12" width="12.5703125" bestFit="1" customWidth="1"/>
    <col min="13" max="13" width="11.28515625" bestFit="1" customWidth="1"/>
  </cols>
  <sheetData>
    <row r="1" spans="1:13" ht="18" x14ac:dyDescent="0.25">
      <c r="A1" s="36" t="s">
        <v>55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8" x14ac:dyDescent="0.25">
      <c r="A2" s="36" t="s">
        <v>56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x14ac:dyDescent="0.25">
      <c r="A3" s="37" t="s">
        <v>262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x14ac:dyDescent="0.25">
      <c r="B5" s="22" t="s">
        <v>0</v>
      </c>
      <c r="C5" s="22" t="s">
        <v>1</v>
      </c>
      <c r="D5" s="22" t="s">
        <v>2</v>
      </c>
      <c r="E5" s="22" t="s">
        <v>3</v>
      </c>
      <c r="F5" s="22" t="s">
        <v>4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2" t="s">
        <v>96</v>
      </c>
      <c r="M5" s="22" t="s">
        <v>97</v>
      </c>
    </row>
    <row r="6" spans="1:13" x14ac:dyDescent="0.25">
      <c r="A6" s="23" t="s">
        <v>57</v>
      </c>
    </row>
    <row r="7" spans="1:13" x14ac:dyDescent="0.25">
      <c r="B7" s="27" t="s">
        <v>293</v>
      </c>
      <c r="C7" s="27" t="s">
        <v>61</v>
      </c>
      <c r="D7" s="27">
        <v>310</v>
      </c>
      <c r="E7" s="27" t="s">
        <v>13</v>
      </c>
      <c r="F7" s="27"/>
      <c r="G7" s="27"/>
      <c r="H7" s="27" t="s">
        <v>58</v>
      </c>
      <c r="I7" s="29" t="s">
        <v>62</v>
      </c>
      <c r="J7" s="25">
        <v>-5.18</v>
      </c>
      <c r="K7" s="25">
        <v>-5.18</v>
      </c>
      <c r="L7" s="25">
        <v>5.18</v>
      </c>
      <c r="M7" s="28"/>
    </row>
    <row r="8" spans="1:13" x14ac:dyDescent="0.25">
      <c r="B8" s="27" t="s">
        <v>293</v>
      </c>
      <c r="C8" s="27" t="s">
        <v>61</v>
      </c>
      <c r="D8" s="27">
        <v>325</v>
      </c>
      <c r="E8" s="27" t="s">
        <v>13</v>
      </c>
      <c r="F8" s="27"/>
      <c r="G8" s="27"/>
      <c r="H8" s="27" t="s">
        <v>58</v>
      </c>
      <c r="I8" s="29" t="s">
        <v>62</v>
      </c>
      <c r="J8" s="25">
        <v>-5.21</v>
      </c>
      <c r="K8" s="25">
        <v>-10.39</v>
      </c>
      <c r="L8" s="25">
        <v>5.21</v>
      </c>
      <c r="M8" s="28"/>
    </row>
    <row r="9" spans="1:13" x14ac:dyDescent="0.25">
      <c r="B9" s="27" t="s">
        <v>297</v>
      </c>
      <c r="C9" s="27" t="s">
        <v>61</v>
      </c>
      <c r="D9" s="27">
        <v>326</v>
      </c>
      <c r="E9" s="27" t="s">
        <v>13</v>
      </c>
      <c r="F9" s="27"/>
      <c r="G9" s="27"/>
      <c r="H9" s="27" t="s">
        <v>58</v>
      </c>
      <c r="I9" s="29" t="s">
        <v>62</v>
      </c>
      <c r="J9" s="25">
        <v>0</v>
      </c>
      <c r="K9" s="25">
        <v>-10.39</v>
      </c>
      <c r="L9" s="25">
        <v>0</v>
      </c>
      <c r="M9" s="28"/>
    </row>
    <row r="10" spans="1:13" x14ac:dyDescent="0.25">
      <c r="B10" s="27" t="s">
        <v>314</v>
      </c>
      <c r="C10" s="27" t="s">
        <v>61</v>
      </c>
      <c r="D10" s="27">
        <v>309</v>
      </c>
      <c r="E10" s="27" t="s">
        <v>13</v>
      </c>
      <c r="F10" s="27"/>
      <c r="G10" s="27"/>
      <c r="H10" s="27" t="s">
        <v>58</v>
      </c>
      <c r="I10" s="29" t="s">
        <v>62</v>
      </c>
      <c r="J10" s="25">
        <v>-5.18</v>
      </c>
      <c r="K10" s="25">
        <v>-15.57</v>
      </c>
      <c r="L10" s="25">
        <v>5.18</v>
      </c>
      <c r="M10" s="28"/>
    </row>
    <row r="11" spans="1:13" x14ac:dyDescent="0.25">
      <c r="B11" s="27" t="s">
        <v>316</v>
      </c>
      <c r="C11" s="27" t="s">
        <v>61</v>
      </c>
      <c r="D11" s="27">
        <v>312</v>
      </c>
      <c r="E11" s="27" t="s">
        <v>13</v>
      </c>
      <c r="F11" s="27"/>
      <c r="G11" s="27"/>
      <c r="H11" s="27" t="s">
        <v>58</v>
      </c>
      <c r="I11" s="29" t="s">
        <v>62</v>
      </c>
      <c r="J11" s="25">
        <v>-5.21</v>
      </c>
      <c r="K11" s="25">
        <v>-20.78</v>
      </c>
      <c r="L11" s="25">
        <v>5.21</v>
      </c>
      <c r="M11" s="28"/>
    </row>
    <row r="12" spans="1:13" x14ac:dyDescent="0.25">
      <c r="B12" s="27" t="s">
        <v>347</v>
      </c>
      <c r="C12" s="27" t="s">
        <v>61</v>
      </c>
      <c r="D12" s="27">
        <v>308</v>
      </c>
      <c r="E12" s="27" t="s">
        <v>13</v>
      </c>
      <c r="F12" s="27"/>
      <c r="G12" s="27"/>
      <c r="H12" s="27" t="s">
        <v>58</v>
      </c>
      <c r="I12" s="29" t="s">
        <v>62</v>
      </c>
      <c r="J12" s="25">
        <v>-17</v>
      </c>
      <c r="K12" s="25">
        <v>-37.78</v>
      </c>
      <c r="L12" s="25">
        <v>17</v>
      </c>
      <c r="M12" s="28"/>
    </row>
    <row r="13" spans="1:13" x14ac:dyDescent="0.25">
      <c r="B13" s="27" t="s">
        <v>352</v>
      </c>
      <c r="C13" s="27" t="s">
        <v>61</v>
      </c>
      <c r="D13" s="27">
        <v>316</v>
      </c>
      <c r="E13" s="27" t="s">
        <v>13</v>
      </c>
      <c r="F13" s="27"/>
      <c r="G13" s="27"/>
      <c r="H13" s="27" t="s">
        <v>58</v>
      </c>
      <c r="I13" s="29" t="s">
        <v>62</v>
      </c>
      <c r="J13" s="25">
        <v>-5.21</v>
      </c>
      <c r="K13" s="25">
        <v>-42.99</v>
      </c>
      <c r="L13" s="25">
        <v>5.21</v>
      </c>
      <c r="M13" s="28"/>
    </row>
    <row r="14" spans="1:13" x14ac:dyDescent="0.25">
      <c r="B14" s="27" t="s">
        <v>377</v>
      </c>
      <c r="C14" s="27" t="s">
        <v>61</v>
      </c>
      <c r="D14" s="27">
        <v>311</v>
      </c>
      <c r="E14" s="27" t="s">
        <v>13</v>
      </c>
      <c r="F14" s="27"/>
      <c r="G14" s="27"/>
      <c r="H14" s="27" t="s">
        <v>58</v>
      </c>
      <c r="I14" s="29" t="s">
        <v>62</v>
      </c>
      <c r="J14" s="25">
        <v>-4.82</v>
      </c>
      <c r="K14" s="25">
        <v>-47.81</v>
      </c>
      <c r="L14" s="25">
        <v>4.82</v>
      </c>
      <c r="M14" s="28"/>
    </row>
    <row r="15" spans="1:13" x14ac:dyDescent="0.25">
      <c r="B15" s="27" t="s">
        <v>380</v>
      </c>
      <c r="C15" s="27" t="s">
        <v>61</v>
      </c>
      <c r="D15" s="27">
        <v>315</v>
      </c>
      <c r="E15" s="27" t="s">
        <v>13</v>
      </c>
      <c r="F15" s="27"/>
      <c r="G15" s="27"/>
      <c r="H15" s="27" t="s">
        <v>58</v>
      </c>
      <c r="I15" s="29" t="s">
        <v>62</v>
      </c>
      <c r="J15" s="25">
        <v>0</v>
      </c>
      <c r="K15" s="25">
        <v>-47.81</v>
      </c>
      <c r="L15" s="25">
        <v>0</v>
      </c>
      <c r="M15" s="28"/>
    </row>
    <row r="16" spans="1:13" x14ac:dyDescent="0.25">
      <c r="B16" s="27" t="s">
        <v>422</v>
      </c>
      <c r="C16" s="27" t="s">
        <v>61</v>
      </c>
      <c r="D16" s="27">
        <v>314</v>
      </c>
      <c r="E16" s="27" t="s">
        <v>13</v>
      </c>
      <c r="F16" s="27"/>
      <c r="G16" s="27"/>
      <c r="H16" s="27" t="s">
        <v>58</v>
      </c>
      <c r="I16" s="29" t="s">
        <v>62</v>
      </c>
      <c r="J16" s="25">
        <v>-4.95</v>
      </c>
      <c r="K16" s="25">
        <v>-52.76</v>
      </c>
      <c r="L16" s="25">
        <v>4.95</v>
      </c>
      <c r="M16" s="28"/>
    </row>
    <row r="17" spans="1:13" x14ac:dyDescent="0.25">
      <c r="B17" s="27" t="s">
        <v>455</v>
      </c>
      <c r="C17" s="27" t="s">
        <v>61</v>
      </c>
      <c r="D17" s="27">
        <v>313</v>
      </c>
      <c r="E17" s="27" t="s">
        <v>13</v>
      </c>
      <c r="F17" s="27"/>
      <c r="G17" s="27"/>
      <c r="H17" s="27" t="s">
        <v>58</v>
      </c>
      <c r="I17" s="29" t="s">
        <v>62</v>
      </c>
      <c r="J17" s="25">
        <v>-5.21</v>
      </c>
      <c r="K17" s="25">
        <v>-57.97</v>
      </c>
      <c r="L17" s="25">
        <v>5.21</v>
      </c>
      <c r="M17" s="28"/>
    </row>
    <row r="18" spans="1:13" ht="23.25" x14ac:dyDescent="0.25">
      <c r="A18" s="23" t="s">
        <v>84</v>
      </c>
      <c r="J18" s="26">
        <v>-57.97</v>
      </c>
      <c r="L18" s="26">
        <v>57.97</v>
      </c>
      <c r="M18" s="26"/>
    </row>
    <row r="19" spans="1:13" x14ac:dyDescent="0.25">
      <c r="A19" s="23" t="s">
        <v>54</v>
      </c>
      <c r="J19" s="26">
        <v>-57.97</v>
      </c>
      <c r="L19" s="26">
        <v>57.97</v>
      </c>
      <c r="M19" s="26"/>
    </row>
    <row r="22" spans="1:13" x14ac:dyDescent="0.25">
      <c r="A22" s="34" t="s">
        <v>480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</row>
  </sheetData>
  <autoFilter ref="A5:N22" xr:uid="{D2684EC8-DE64-4373-9D66-F32E3B9A28EC}"/>
  <mergeCells count="4">
    <mergeCell ref="A22:M22"/>
    <mergeCell ref="A1:M1"/>
    <mergeCell ref="A2:M2"/>
    <mergeCell ref="A3:M3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389"/>
  <sheetViews>
    <sheetView topLeftCell="A24" workbookViewId="0">
      <selection activeCell="M36" sqref="M36"/>
    </sheetView>
  </sheetViews>
  <sheetFormatPr defaultRowHeight="15" x14ac:dyDescent="0.25"/>
  <cols>
    <col min="1" max="1" width="22.28515625" customWidth="1"/>
    <col min="2" max="2" width="15.42578125" customWidth="1"/>
    <col min="3" max="3" width="17.140625" customWidth="1"/>
    <col min="4" max="5" width="7.7109375" customWidth="1"/>
    <col min="6" max="6" width="40.42578125" customWidth="1"/>
    <col min="7" max="7" width="17.85546875" customWidth="1"/>
    <col min="8" max="8" width="18.85546875" customWidth="1"/>
    <col min="9" max="9" width="22.28515625" customWidth="1"/>
    <col min="10" max="10" width="10.28515625" customWidth="1"/>
    <col min="11" max="11" width="18.85546875" bestFit="1" customWidth="1"/>
    <col min="12" max="12" width="11.5703125" style="1" bestFit="1" customWidth="1"/>
    <col min="13" max="13" width="12.5703125" style="1" bestFit="1" customWidth="1"/>
    <col min="14" max="14" width="11.28515625" bestFit="1" customWidth="1"/>
    <col min="15" max="15" width="10.5703125" bestFit="1" customWidth="1"/>
    <col min="17" max="17" width="12.28515625" bestFit="1" customWidth="1"/>
  </cols>
  <sheetData>
    <row r="1" spans="1:13" ht="18" x14ac:dyDescent="0.25">
      <c r="A1" s="36" t="s">
        <v>55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8" x14ac:dyDescent="0.25">
      <c r="A2" s="36" t="s">
        <v>56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x14ac:dyDescent="0.25">
      <c r="A3" s="37" t="s">
        <v>262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x14ac:dyDescent="0.25">
      <c r="L4"/>
      <c r="M4"/>
    </row>
    <row r="5" spans="1:13" x14ac:dyDescent="0.25">
      <c r="B5" s="22" t="s">
        <v>0</v>
      </c>
      <c r="C5" s="22" t="s">
        <v>1</v>
      </c>
      <c r="D5" s="22" t="s">
        <v>2</v>
      </c>
      <c r="E5" s="22" t="s">
        <v>3</v>
      </c>
      <c r="F5" s="22" t="s">
        <v>4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2" t="s">
        <v>96</v>
      </c>
      <c r="M5" s="22" t="s">
        <v>97</v>
      </c>
    </row>
    <row r="6" spans="1:13" x14ac:dyDescent="0.25">
      <c r="A6" s="23" t="s">
        <v>10</v>
      </c>
      <c r="L6"/>
      <c r="M6"/>
    </row>
    <row r="7" spans="1:13" x14ac:dyDescent="0.25">
      <c r="B7" s="27" t="s">
        <v>11</v>
      </c>
      <c r="K7" s="25">
        <v>-488.02</v>
      </c>
      <c r="L7"/>
      <c r="M7"/>
    </row>
    <row r="8" spans="1:13" ht="15" hidden="1" customHeight="1" x14ac:dyDescent="0.25">
      <c r="B8" s="27" t="s">
        <v>291</v>
      </c>
      <c r="C8" s="27" t="s">
        <v>12</v>
      </c>
      <c r="D8" s="27"/>
      <c r="E8" s="27" t="s">
        <v>13</v>
      </c>
      <c r="F8" s="27" t="s">
        <v>180</v>
      </c>
      <c r="G8" s="27"/>
      <c r="H8" s="27" t="s">
        <v>14</v>
      </c>
      <c r="I8" s="27" t="s">
        <v>266</v>
      </c>
      <c r="J8" s="25">
        <v>0</v>
      </c>
      <c r="K8" s="25">
        <v>-488.02</v>
      </c>
      <c r="L8" s="25">
        <v>0</v>
      </c>
      <c r="M8" s="28"/>
    </row>
    <row r="9" spans="1:13" ht="15" hidden="1" customHeight="1" x14ac:dyDescent="0.25">
      <c r="B9" s="27" t="s">
        <v>292</v>
      </c>
      <c r="C9" s="27" t="s">
        <v>12</v>
      </c>
      <c r="D9" s="27"/>
      <c r="E9" s="27" t="s">
        <v>13</v>
      </c>
      <c r="F9" s="27" t="s">
        <v>16</v>
      </c>
      <c r="G9" s="27"/>
      <c r="H9" s="27" t="s">
        <v>14</v>
      </c>
      <c r="I9" s="27" t="s">
        <v>15</v>
      </c>
      <c r="J9" s="25">
        <v>0</v>
      </c>
      <c r="K9" s="25">
        <v>-488.02</v>
      </c>
      <c r="L9" s="25">
        <v>0</v>
      </c>
      <c r="M9" s="28"/>
    </row>
    <row r="10" spans="1:13" ht="15" hidden="1" customHeight="1" x14ac:dyDescent="0.25">
      <c r="B10" s="27" t="s">
        <v>292</v>
      </c>
      <c r="C10" s="27" t="s">
        <v>12</v>
      </c>
      <c r="D10" s="27"/>
      <c r="E10" s="27" t="s">
        <v>13</v>
      </c>
      <c r="F10" s="27" t="s">
        <v>192</v>
      </c>
      <c r="G10" s="27"/>
      <c r="H10" s="27" t="s">
        <v>14</v>
      </c>
      <c r="I10" s="27" t="s">
        <v>15</v>
      </c>
      <c r="J10" s="25">
        <v>0</v>
      </c>
      <c r="K10" s="25">
        <v>-488.02</v>
      </c>
      <c r="L10" s="25">
        <v>0</v>
      </c>
      <c r="M10" s="28"/>
    </row>
    <row r="11" spans="1:13" ht="15" hidden="1" customHeight="1" x14ac:dyDescent="0.25">
      <c r="B11" s="27" t="s">
        <v>292</v>
      </c>
      <c r="C11" s="27" t="s">
        <v>12</v>
      </c>
      <c r="D11" s="27"/>
      <c r="E11" s="27" t="s">
        <v>13</v>
      </c>
      <c r="F11" s="27" t="s">
        <v>21</v>
      </c>
      <c r="G11" s="27"/>
      <c r="H11" s="27" t="s">
        <v>14</v>
      </c>
      <c r="I11" s="27" t="s">
        <v>15</v>
      </c>
      <c r="J11" s="25">
        <v>0</v>
      </c>
      <c r="K11" s="25">
        <v>-488.02</v>
      </c>
      <c r="L11" s="25">
        <v>0</v>
      </c>
      <c r="M11" s="28"/>
    </row>
    <row r="12" spans="1:13" ht="15" hidden="1" customHeight="1" x14ac:dyDescent="0.25">
      <c r="B12" s="27" t="s">
        <v>292</v>
      </c>
      <c r="C12" s="27" t="s">
        <v>12</v>
      </c>
      <c r="D12" s="27">
        <v>48126</v>
      </c>
      <c r="E12" s="27" t="s">
        <v>13</v>
      </c>
      <c r="F12" s="27" t="s">
        <v>28</v>
      </c>
      <c r="G12" s="27"/>
      <c r="H12" s="27" t="s">
        <v>14</v>
      </c>
      <c r="I12" s="27" t="s">
        <v>266</v>
      </c>
      <c r="J12" s="25">
        <v>-7</v>
      </c>
      <c r="K12" s="25">
        <v>-495.02</v>
      </c>
      <c r="L12" s="25">
        <v>7</v>
      </c>
      <c r="M12" s="28"/>
    </row>
    <row r="13" spans="1:13" ht="15" hidden="1" customHeight="1" x14ac:dyDescent="0.25">
      <c r="B13" s="27" t="s">
        <v>292</v>
      </c>
      <c r="C13" s="27" t="s">
        <v>12</v>
      </c>
      <c r="D13" s="27">
        <v>2024024</v>
      </c>
      <c r="E13" s="27" t="s">
        <v>13</v>
      </c>
      <c r="F13" s="27" t="s">
        <v>74</v>
      </c>
      <c r="G13" s="27"/>
      <c r="H13" s="27" t="s">
        <v>14</v>
      </c>
      <c r="I13" s="27" t="s">
        <v>15</v>
      </c>
      <c r="J13" s="25">
        <v>-140</v>
      </c>
      <c r="K13" s="25">
        <v>-635.02</v>
      </c>
      <c r="L13" s="25">
        <v>140</v>
      </c>
      <c r="M13" s="28"/>
    </row>
    <row r="14" spans="1:13" ht="15" hidden="1" customHeight="1" x14ac:dyDescent="0.25">
      <c r="B14" s="27" t="s">
        <v>292</v>
      </c>
      <c r="C14" s="27" t="s">
        <v>12</v>
      </c>
      <c r="D14" s="27">
        <v>2024025</v>
      </c>
      <c r="E14" s="27" t="s">
        <v>13</v>
      </c>
      <c r="F14" s="27" t="s">
        <v>74</v>
      </c>
      <c r="G14" s="27"/>
      <c r="H14" s="27" t="s">
        <v>14</v>
      </c>
      <c r="I14" s="27" t="s">
        <v>15</v>
      </c>
      <c r="J14" s="25">
        <v>-170</v>
      </c>
      <c r="K14" s="25">
        <v>-805.02</v>
      </c>
      <c r="L14" s="25">
        <v>170</v>
      </c>
      <c r="M14" s="28"/>
    </row>
    <row r="15" spans="1:13" ht="15" hidden="1" customHeight="1" x14ac:dyDescent="0.25">
      <c r="B15" s="27" t="s">
        <v>292</v>
      </c>
      <c r="C15" s="27" t="s">
        <v>12</v>
      </c>
      <c r="D15" s="27">
        <v>18282</v>
      </c>
      <c r="E15" s="27" t="s">
        <v>13</v>
      </c>
      <c r="F15" s="27" t="s">
        <v>64</v>
      </c>
      <c r="G15" s="27"/>
      <c r="H15" s="27" t="s">
        <v>14</v>
      </c>
      <c r="I15" s="27" t="s">
        <v>266</v>
      </c>
      <c r="J15" s="25">
        <v>-243</v>
      </c>
      <c r="K15" s="25">
        <v>-1048.02</v>
      </c>
      <c r="L15" s="25">
        <v>243</v>
      </c>
      <c r="M15" s="28"/>
    </row>
    <row r="16" spans="1:13" ht="15" hidden="1" customHeight="1" x14ac:dyDescent="0.25">
      <c r="B16" s="27" t="s">
        <v>292</v>
      </c>
      <c r="C16" s="27" t="s">
        <v>12</v>
      </c>
      <c r="D16" s="27">
        <v>462778</v>
      </c>
      <c r="E16" s="27" t="s">
        <v>13</v>
      </c>
      <c r="F16" s="27" t="s">
        <v>50</v>
      </c>
      <c r="G16" s="27"/>
      <c r="H16" s="27" t="s">
        <v>14</v>
      </c>
      <c r="I16" s="27" t="s">
        <v>266</v>
      </c>
      <c r="J16" s="25">
        <v>-557.5</v>
      </c>
      <c r="K16" s="25">
        <v>-1605.52</v>
      </c>
      <c r="L16" s="25">
        <v>557.5</v>
      </c>
      <c r="M16" s="28"/>
    </row>
    <row r="17" spans="2:13" x14ac:dyDescent="0.25">
      <c r="B17" s="27" t="s">
        <v>292</v>
      </c>
      <c r="C17" s="27" t="s">
        <v>12</v>
      </c>
      <c r="D17" s="27">
        <v>464764</v>
      </c>
      <c r="E17" s="27" t="s">
        <v>13</v>
      </c>
      <c r="F17" s="27" t="s">
        <v>50</v>
      </c>
      <c r="G17" s="27"/>
      <c r="H17" s="27" t="s">
        <v>14</v>
      </c>
      <c r="I17" s="27" t="s">
        <v>266</v>
      </c>
      <c r="J17" s="25">
        <v>-698.64</v>
      </c>
      <c r="K17" s="25">
        <v>-2304.16</v>
      </c>
      <c r="L17" s="25">
        <v>698.64</v>
      </c>
      <c r="M17" s="28"/>
    </row>
    <row r="18" spans="2:13" x14ac:dyDescent="0.25">
      <c r="B18" s="27" t="s">
        <v>292</v>
      </c>
      <c r="C18" s="27" t="s">
        <v>12</v>
      </c>
      <c r="D18" s="27">
        <v>10225</v>
      </c>
      <c r="E18" s="27" t="s">
        <v>13</v>
      </c>
      <c r="F18" s="27" t="s">
        <v>17</v>
      </c>
      <c r="G18" s="27"/>
      <c r="H18" s="27" t="s">
        <v>14</v>
      </c>
      <c r="I18" s="27" t="s">
        <v>15</v>
      </c>
      <c r="J18" s="25">
        <v>-1208.58</v>
      </c>
      <c r="K18" s="25">
        <v>-3512.74</v>
      </c>
      <c r="L18" s="25">
        <v>1208.58</v>
      </c>
      <c r="M18" s="28"/>
    </row>
    <row r="19" spans="2:13" x14ac:dyDescent="0.25">
      <c r="B19" s="27" t="s">
        <v>293</v>
      </c>
      <c r="C19" s="27" t="s">
        <v>12</v>
      </c>
      <c r="D19" s="27"/>
      <c r="E19" s="27" t="s">
        <v>13</v>
      </c>
      <c r="F19" s="27"/>
      <c r="G19" s="27"/>
      <c r="H19" s="27" t="s">
        <v>14</v>
      </c>
      <c r="I19" s="27" t="s">
        <v>15</v>
      </c>
      <c r="J19" s="25">
        <v>0</v>
      </c>
      <c r="K19" s="25">
        <v>-3512.74</v>
      </c>
      <c r="L19" s="25">
        <v>0</v>
      </c>
      <c r="M19" s="28"/>
    </row>
    <row r="20" spans="2:13" x14ac:dyDescent="0.25">
      <c r="B20" s="27" t="s">
        <v>293</v>
      </c>
      <c r="C20" s="27" t="s">
        <v>12</v>
      </c>
      <c r="D20" s="27">
        <v>10325</v>
      </c>
      <c r="E20" s="27" t="s">
        <v>13</v>
      </c>
      <c r="F20" s="27" t="s">
        <v>24</v>
      </c>
      <c r="G20" s="27"/>
      <c r="H20" s="27" t="s">
        <v>14</v>
      </c>
      <c r="I20" s="27" t="s">
        <v>15</v>
      </c>
      <c r="J20" s="25">
        <v>0</v>
      </c>
      <c r="K20" s="25">
        <v>-3512.74</v>
      </c>
      <c r="L20" s="25">
        <v>0</v>
      </c>
      <c r="M20" s="28"/>
    </row>
    <row r="21" spans="2:13" x14ac:dyDescent="0.25">
      <c r="B21" s="27" t="s">
        <v>293</v>
      </c>
      <c r="C21" s="27" t="s">
        <v>12</v>
      </c>
      <c r="D21" s="27"/>
      <c r="E21" s="27" t="s">
        <v>13</v>
      </c>
      <c r="F21" s="27"/>
      <c r="G21" s="27"/>
      <c r="H21" s="27" t="s">
        <v>14</v>
      </c>
      <c r="I21" s="27" t="s">
        <v>15</v>
      </c>
      <c r="J21" s="25">
        <v>0</v>
      </c>
      <c r="K21" s="25">
        <v>-3512.74</v>
      </c>
      <c r="L21" s="25">
        <v>0</v>
      </c>
      <c r="M21" s="28"/>
    </row>
    <row r="22" spans="2:13" x14ac:dyDescent="0.25">
      <c r="B22" s="27" t="s">
        <v>293</v>
      </c>
      <c r="C22" s="27" t="s">
        <v>12</v>
      </c>
      <c r="D22" s="27">
        <v>2024025</v>
      </c>
      <c r="E22" s="27" t="s">
        <v>13</v>
      </c>
      <c r="F22" s="27" t="s">
        <v>74</v>
      </c>
      <c r="G22" s="27"/>
      <c r="H22" s="27" t="s">
        <v>14</v>
      </c>
      <c r="I22" s="27" t="s">
        <v>15</v>
      </c>
      <c r="J22" s="25">
        <v>-110</v>
      </c>
      <c r="K22" s="25">
        <v>-3622.74</v>
      </c>
      <c r="L22" s="25">
        <v>110</v>
      </c>
      <c r="M22" s="28"/>
    </row>
    <row r="23" spans="2:13" x14ac:dyDescent="0.25">
      <c r="B23" s="27" t="s">
        <v>293</v>
      </c>
      <c r="C23" s="27" t="s">
        <v>12</v>
      </c>
      <c r="D23" s="27">
        <v>17564</v>
      </c>
      <c r="E23" s="27" t="s">
        <v>13</v>
      </c>
      <c r="F23" s="27" t="s">
        <v>31</v>
      </c>
      <c r="G23" s="27"/>
      <c r="H23" s="27" t="s">
        <v>14</v>
      </c>
      <c r="I23" s="27" t="s">
        <v>266</v>
      </c>
      <c r="J23" s="25">
        <v>-320</v>
      </c>
      <c r="K23" s="25">
        <v>-3942.74</v>
      </c>
      <c r="L23" s="25">
        <v>320</v>
      </c>
      <c r="M23" s="28"/>
    </row>
    <row r="24" spans="2:13" x14ac:dyDescent="0.25">
      <c r="B24" s="27" t="s">
        <v>294</v>
      </c>
      <c r="C24" s="27" t="s">
        <v>12</v>
      </c>
      <c r="D24" s="27">
        <v>476720</v>
      </c>
      <c r="E24" s="27" t="s">
        <v>13</v>
      </c>
      <c r="F24" s="27" t="s">
        <v>45</v>
      </c>
      <c r="G24" s="27"/>
      <c r="H24" s="27" t="s">
        <v>14</v>
      </c>
      <c r="I24" s="27" t="s">
        <v>266</v>
      </c>
      <c r="J24" s="25">
        <v>0</v>
      </c>
      <c r="K24" s="25">
        <v>-3942.74</v>
      </c>
      <c r="L24" s="25">
        <v>0</v>
      </c>
      <c r="M24" s="28"/>
    </row>
    <row r="25" spans="2:13" x14ac:dyDescent="0.25">
      <c r="B25" s="27" t="s">
        <v>294</v>
      </c>
      <c r="C25" s="27" t="s">
        <v>12</v>
      </c>
      <c r="D25" s="27"/>
      <c r="E25" s="27" t="s">
        <v>13</v>
      </c>
      <c r="F25" s="27" t="s">
        <v>295</v>
      </c>
      <c r="G25" s="27"/>
      <c r="H25" s="27" t="s">
        <v>14</v>
      </c>
      <c r="I25" s="27" t="s">
        <v>266</v>
      </c>
      <c r="J25" s="25">
        <v>0</v>
      </c>
      <c r="K25" s="25">
        <v>-3942.74</v>
      </c>
      <c r="L25" s="25">
        <v>0</v>
      </c>
      <c r="M25" s="28"/>
    </row>
    <row r="26" spans="2:13" x14ac:dyDescent="0.25">
      <c r="B26" s="27" t="s">
        <v>294</v>
      </c>
      <c r="C26" s="27" t="s">
        <v>12</v>
      </c>
      <c r="D26" s="27">
        <v>87268</v>
      </c>
      <c r="E26" s="27" t="s">
        <v>13</v>
      </c>
      <c r="F26" s="27" t="s">
        <v>33</v>
      </c>
      <c r="G26" s="27"/>
      <c r="H26" s="27" t="s">
        <v>14</v>
      </c>
      <c r="I26" s="27" t="s">
        <v>266</v>
      </c>
      <c r="J26" s="25">
        <v>-11.55</v>
      </c>
      <c r="K26" s="25">
        <v>-3954.29</v>
      </c>
      <c r="L26" s="25">
        <v>11.55</v>
      </c>
      <c r="M26" s="28"/>
    </row>
    <row r="27" spans="2:13" x14ac:dyDescent="0.25">
      <c r="B27" s="27" t="s">
        <v>296</v>
      </c>
      <c r="C27" s="27" t="s">
        <v>12</v>
      </c>
      <c r="D27" s="27"/>
      <c r="E27" s="27" t="s">
        <v>13</v>
      </c>
      <c r="F27" s="27" t="s">
        <v>28</v>
      </c>
      <c r="G27" s="27"/>
      <c r="H27" s="27" t="s">
        <v>14</v>
      </c>
      <c r="I27" s="27" t="s">
        <v>266</v>
      </c>
      <c r="J27" s="25">
        <v>0</v>
      </c>
      <c r="K27" s="25">
        <v>-3954.29</v>
      </c>
      <c r="L27" s="25">
        <v>0</v>
      </c>
      <c r="M27" s="28"/>
    </row>
    <row r="28" spans="2:13" x14ac:dyDescent="0.25">
      <c r="B28" s="27" t="s">
        <v>296</v>
      </c>
      <c r="C28" s="27" t="s">
        <v>12</v>
      </c>
      <c r="D28" s="27"/>
      <c r="E28" s="27" t="s">
        <v>13</v>
      </c>
      <c r="F28" s="27" t="s">
        <v>180</v>
      </c>
      <c r="G28" s="27"/>
      <c r="H28" s="27" t="s">
        <v>14</v>
      </c>
      <c r="I28" s="27" t="s">
        <v>266</v>
      </c>
      <c r="J28" s="25">
        <v>-4.21</v>
      </c>
      <c r="K28" s="25">
        <v>-3958.5</v>
      </c>
      <c r="L28" s="25">
        <v>4.21</v>
      </c>
      <c r="M28" s="28"/>
    </row>
    <row r="29" spans="2:13" ht="34.5" x14ac:dyDescent="0.25">
      <c r="B29" s="27" t="s">
        <v>297</v>
      </c>
      <c r="C29" s="27" t="s">
        <v>12</v>
      </c>
      <c r="D29" s="27" t="s">
        <v>298</v>
      </c>
      <c r="E29" s="27" t="s">
        <v>13</v>
      </c>
      <c r="F29" s="27" t="s">
        <v>194</v>
      </c>
      <c r="G29" s="27"/>
      <c r="H29" s="27" t="s">
        <v>14</v>
      </c>
      <c r="I29" s="27" t="s">
        <v>266</v>
      </c>
      <c r="J29" s="25">
        <v>0</v>
      </c>
      <c r="K29" s="25">
        <v>-3958.5</v>
      </c>
      <c r="L29" s="25">
        <v>0</v>
      </c>
      <c r="M29" s="28"/>
    </row>
    <row r="30" spans="2:13" x14ac:dyDescent="0.25">
      <c r="B30" s="27" t="s">
        <v>297</v>
      </c>
      <c r="C30" s="27" t="s">
        <v>12</v>
      </c>
      <c r="D30" s="27"/>
      <c r="E30" s="27" t="s">
        <v>13</v>
      </c>
      <c r="F30" s="27" t="s">
        <v>28</v>
      </c>
      <c r="G30" s="27"/>
      <c r="H30" s="27" t="s">
        <v>14</v>
      </c>
      <c r="I30" s="27" t="s">
        <v>266</v>
      </c>
      <c r="J30" s="25">
        <v>0</v>
      </c>
      <c r="K30" s="25">
        <v>-3958.5</v>
      </c>
      <c r="L30" s="25">
        <v>0</v>
      </c>
      <c r="M30" s="28"/>
    </row>
    <row r="31" spans="2:13" x14ac:dyDescent="0.25">
      <c r="B31" s="27" t="s">
        <v>297</v>
      </c>
      <c r="C31" s="27" t="s">
        <v>12</v>
      </c>
      <c r="D31" s="27"/>
      <c r="E31" s="27" t="s">
        <v>13</v>
      </c>
      <c r="F31" s="27" t="s">
        <v>173</v>
      </c>
      <c r="G31" s="27"/>
      <c r="H31" s="27" t="s">
        <v>14</v>
      </c>
      <c r="I31" s="27" t="s">
        <v>15</v>
      </c>
      <c r="J31" s="25">
        <v>0</v>
      </c>
      <c r="K31" s="25">
        <v>-3958.5</v>
      </c>
      <c r="L31" s="25">
        <v>0</v>
      </c>
      <c r="M31" s="28"/>
    </row>
    <row r="32" spans="2:13" x14ac:dyDescent="0.25">
      <c r="B32" s="27" t="s">
        <v>297</v>
      </c>
      <c r="C32" s="27" t="s">
        <v>12</v>
      </c>
      <c r="D32" s="27"/>
      <c r="E32" s="27" t="s">
        <v>13</v>
      </c>
      <c r="F32" s="27"/>
      <c r="G32" s="27"/>
      <c r="H32" s="27" t="s">
        <v>14</v>
      </c>
      <c r="I32" s="27" t="s">
        <v>15</v>
      </c>
      <c r="J32" s="25">
        <v>0</v>
      </c>
      <c r="K32" s="25">
        <v>-3958.5</v>
      </c>
      <c r="L32" s="25">
        <v>0</v>
      </c>
      <c r="M32" s="28"/>
    </row>
    <row r="33" spans="1:13" x14ac:dyDescent="0.25">
      <c r="B33" s="27" t="s">
        <v>297</v>
      </c>
      <c r="C33" s="27" t="s">
        <v>12</v>
      </c>
      <c r="D33" s="27">
        <v>4498528</v>
      </c>
      <c r="E33" s="27" t="s">
        <v>13</v>
      </c>
      <c r="F33" s="27" t="s">
        <v>43</v>
      </c>
      <c r="G33" s="27"/>
      <c r="H33" s="27" t="s">
        <v>14</v>
      </c>
      <c r="I33" s="27" t="s">
        <v>266</v>
      </c>
      <c r="J33" s="25">
        <v>-11</v>
      </c>
      <c r="K33" s="25">
        <v>-3969.5</v>
      </c>
      <c r="L33" s="25">
        <v>11</v>
      </c>
      <c r="M33" s="28"/>
    </row>
    <row r="34" spans="1:13" ht="23.25" x14ac:dyDescent="0.25">
      <c r="B34" s="27" t="s">
        <v>297</v>
      </c>
      <c r="C34" s="27" t="s">
        <v>12</v>
      </c>
      <c r="D34" s="27" t="s">
        <v>299</v>
      </c>
      <c r="E34" s="27" t="s">
        <v>13</v>
      </c>
      <c r="F34" s="27" t="s">
        <v>43</v>
      </c>
      <c r="G34" s="27"/>
      <c r="H34" s="27" t="s">
        <v>14</v>
      </c>
      <c r="I34" s="27" t="s">
        <v>266</v>
      </c>
      <c r="J34" s="25">
        <v>-80.5</v>
      </c>
      <c r="K34" s="25">
        <v>-4050</v>
      </c>
      <c r="L34" s="25">
        <v>80.5</v>
      </c>
      <c r="M34" s="28"/>
    </row>
    <row r="35" spans="1:13" x14ac:dyDescent="0.25">
      <c r="B35" s="27" t="s">
        <v>297</v>
      </c>
      <c r="C35" s="27" t="s">
        <v>12</v>
      </c>
      <c r="D35" s="27">
        <v>10625</v>
      </c>
      <c r="E35" s="27" t="s">
        <v>13</v>
      </c>
      <c r="F35" s="27" t="s">
        <v>300</v>
      </c>
      <c r="G35" s="27"/>
      <c r="H35" s="27" t="s">
        <v>14</v>
      </c>
      <c r="I35" s="27" t="s">
        <v>15</v>
      </c>
      <c r="J35" s="25">
        <v>-489.65</v>
      </c>
      <c r="K35" s="25">
        <v>-4539.6499999999996</v>
      </c>
      <c r="L35" s="25">
        <v>489.65</v>
      </c>
      <c r="M35" s="28"/>
    </row>
    <row r="36" spans="1:13" x14ac:dyDescent="0.25">
      <c r="B36" s="27" t="s">
        <v>301</v>
      </c>
      <c r="C36" s="27" t="s">
        <v>19</v>
      </c>
      <c r="D36" s="27">
        <v>1519</v>
      </c>
      <c r="E36" s="27" t="s">
        <v>13</v>
      </c>
      <c r="F36" s="27" t="s">
        <v>178</v>
      </c>
      <c r="G36" s="27"/>
      <c r="H36" s="27" t="s">
        <v>14</v>
      </c>
      <c r="I36" s="27" t="s">
        <v>263</v>
      </c>
      <c r="J36" s="25">
        <v>968.36</v>
      </c>
      <c r="K36" s="25">
        <v>-3571.29</v>
      </c>
      <c r="L36" s="28"/>
      <c r="M36" s="25">
        <v>968.36</v>
      </c>
    </row>
    <row r="37" spans="1:13" x14ac:dyDescent="0.25">
      <c r="B37" s="27" t="s">
        <v>301</v>
      </c>
      <c r="C37" s="27" t="s">
        <v>19</v>
      </c>
      <c r="D37" s="27">
        <v>1519</v>
      </c>
      <c r="E37" s="27" t="s">
        <v>13</v>
      </c>
      <c r="F37" s="27" t="s">
        <v>178</v>
      </c>
      <c r="G37" s="27"/>
      <c r="H37" s="27" t="s">
        <v>14</v>
      </c>
      <c r="I37" s="27" t="s">
        <v>263</v>
      </c>
      <c r="J37" s="25">
        <v>0</v>
      </c>
      <c r="K37" s="25">
        <v>-3571.29</v>
      </c>
      <c r="L37" s="25">
        <v>0</v>
      </c>
      <c r="M37" s="28"/>
    </row>
    <row r="38" spans="1:13" x14ac:dyDescent="0.25">
      <c r="B38" s="27" t="s">
        <v>301</v>
      </c>
      <c r="C38" s="27" t="s">
        <v>19</v>
      </c>
      <c r="D38" s="27">
        <v>1520</v>
      </c>
      <c r="E38" s="27" t="s">
        <v>13</v>
      </c>
      <c r="F38" s="27" t="s">
        <v>178</v>
      </c>
      <c r="G38" s="27"/>
      <c r="H38" s="27" t="s">
        <v>14</v>
      </c>
      <c r="I38" s="27" t="s">
        <v>263</v>
      </c>
      <c r="J38" s="25">
        <v>0</v>
      </c>
      <c r="K38" s="25">
        <v>-3571.29</v>
      </c>
      <c r="L38" s="25">
        <v>0</v>
      </c>
      <c r="M38" s="28"/>
    </row>
    <row r="39" spans="1:13" x14ac:dyDescent="0.25">
      <c r="B39" s="27" t="s">
        <v>301</v>
      </c>
      <c r="C39" s="27" t="s">
        <v>12</v>
      </c>
      <c r="D39" s="27"/>
      <c r="E39" s="27" t="s">
        <v>13</v>
      </c>
      <c r="F39" s="27" t="s">
        <v>177</v>
      </c>
      <c r="G39" s="27"/>
      <c r="H39" s="27" t="s">
        <v>14</v>
      </c>
      <c r="I39" s="27" t="s">
        <v>266</v>
      </c>
      <c r="J39" s="25">
        <v>0</v>
      </c>
      <c r="K39" s="25">
        <v>-3571.29</v>
      </c>
      <c r="L39" s="25">
        <v>0</v>
      </c>
      <c r="M39" s="28"/>
    </row>
    <row r="40" spans="1:13" x14ac:dyDescent="0.25">
      <c r="B40" s="27" t="s">
        <v>301</v>
      </c>
      <c r="C40" s="27" t="s">
        <v>12</v>
      </c>
      <c r="D40" s="27"/>
      <c r="E40" s="27" t="s">
        <v>13</v>
      </c>
      <c r="F40" s="27" t="s">
        <v>177</v>
      </c>
      <c r="G40" s="27"/>
      <c r="H40" s="27" t="s">
        <v>14</v>
      </c>
      <c r="I40" s="27" t="s">
        <v>266</v>
      </c>
      <c r="J40" s="25">
        <v>0</v>
      </c>
      <c r="K40" s="25">
        <v>-3571.29</v>
      </c>
      <c r="L40" s="25">
        <v>0</v>
      </c>
      <c r="M40" s="28"/>
    </row>
    <row r="41" spans="1:13" x14ac:dyDescent="0.25">
      <c r="B41" s="27" t="s">
        <v>301</v>
      </c>
      <c r="C41" s="27" t="s">
        <v>12</v>
      </c>
      <c r="D41" s="27">
        <v>267769</v>
      </c>
      <c r="E41" s="27" t="s">
        <v>13</v>
      </c>
      <c r="F41" s="27" t="s">
        <v>41</v>
      </c>
      <c r="G41" s="27"/>
      <c r="H41" s="27" t="s">
        <v>14</v>
      </c>
      <c r="I41" s="27" t="s">
        <v>266</v>
      </c>
      <c r="J41" s="25">
        <v>-1</v>
      </c>
      <c r="K41" s="25">
        <v>-3572.29</v>
      </c>
      <c r="L41" s="25">
        <v>1</v>
      </c>
      <c r="M41" s="28"/>
    </row>
    <row r="42" spans="1:13" ht="23.25" x14ac:dyDescent="0.25">
      <c r="B42" s="27" t="s">
        <v>301</v>
      </c>
      <c r="C42" s="27" t="s">
        <v>12</v>
      </c>
      <c r="D42" s="27" t="s">
        <v>302</v>
      </c>
      <c r="E42" s="27" t="s">
        <v>13</v>
      </c>
      <c r="F42" s="27" t="s">
        <v>174</v>
      </c>
      <c r="G42" s="27"/>
      <c r="H42" s="27" t="s">
        <v>14</v>
      </c>
      <c r="I42" s="27" t="s">
        <v>266</v>
      </c>
      <c r="J42" s="25">
        <v>-6.84</v>
      </c>
      <c r="K42" s="25">
        <v>-3579.13</v>
      </c>
      <c r="L42" s="25">
        <v>6.84</v>
      </c>
      <c r="M42" s="28"/>
    </row>
    <row r="43" spans="1:13" x14ac:dyDescent="0.25">
      <c r="B43" s="27" t="s">
        <v>301</v>
      </c>
      <c r="C43" s="27" t="s">
        <v>12</v>
      </c>
      <c r="D43" s="27">
        <v>1032</v>
      </c>
      <c r="E43" s="27" t="s">
        <v>13</v>
      </c>
      <c r="F43" s="27" t="s">
        <v>303</v>
      </c>
      <c r="G43" s="27"/>
      <c r="H43" s="27" t="s">
        <v>14</v>
      </c>
      <c r="I43" s="27" t="s">
        <v>266</v>
      </c>
      <c r="J43" s="25">
        <v>-65.28</v>
      </c>
      <c r="K43" s="25">
        <v>-3644.41</v>
      </c>
      <c r="L43" s="25">
        <v>65.28</v>
      </c>
      <c r="M43" s="28"/>
    </row>
    <row r="44" spans="1:13" x14ac:dyDescent="0.25">
      <c r="B44" s="27" t="s">
        <v>304</v>
      </c>
      <c r="C44" s="27" t="s">
        <v>12</v>
      </c>
      <c r="D44" s="27">
        <v>10825</v>
      </c>
      <c r="E44" s="27" t="s">
        <v>13</v>
      </c>
      <c r="F44" s="27" t="s">
        <v>300</v>
      </c>
      <c r="G44" s="27"/>
      <c r="H44" s="27" t="s">
        <v>14</v>
      </c>
      <c r="I44" s="27" t="s">
        <v>15</v>
      </c>
      <c r="J44" s="25">
        <v>0</v>
      </c>
      <c r="K44" s="25">
        <v>-3644.41</v>
      </c>
      <c r="L44" s="25">
        <v>0</v>
      </c>
      <c r="M44" s="28"/>
    </row>
    <row r="45" spans="1:13" x14ac:dyDescent="0.25">
      <c r="B45" s="27" t="s">
        <v>304</v>
      </c>
      <c r="C45" s="27" t="s">
        <v>12</v>
      </c>
      <c r="D45" s="27"/>
      <c r="E45" s="27" t="s">
        <v>13</v>
      </c>
      <c r="F45" s="27" t="s">
        <v>49</v>
      </c>
      <c r="G45" s="27"/>
      <c r="H45" s="27" t="s">
        <v>14</v>
      </c>
      <c r="I45" s="27" t="s">
        <v>266</v>
      </c>
      <c r="J45" s="25">
        <v>0</v>
      </c>
      <c r="K45" s="25">
        <v>-3644.41</v>
      </c>
      <c r="L45" s="25">
        <v>0</v>
      </c>
      <c r="M45" s="28"/>
    </row>
    <row r="46" spans="1:13" x14ac:dyDescent="0.25">
      <c r="A46" s="30"/>
      <c r="B46" s="31" t="s">
        <v>305</v>
      </c>
      <c r="C46" s="31" t="s">
        <v>26</v>
      </c>
      <c r="D46" s="31"/>
      <c r="E46" s="31" t="s">
        <v>13</v>
      </c>
      <c r="F46" s="31" t="s">
        <v>41</v>
      </c>
      <c r="G46" s="31"/>
      <c r="H46" s="31" t="s">
        <v>14</v>
      </c>
      <c r="I46" s="31" t="s">
        <v>266</v>
      </c>
      <c r="J46" s="32">
        <v>1.07</v>
      </c>
      <c r="K46" s="32">
        <v>-3643.34</v>
      </c>
      <c r="L46" s="33"/>
      <c r="M46" s="32">
        <v>1.07</v>
      </c>
    </row>
    <row r="47" spans="1:13" x14ac:dyDescent="0.25">
      <c r="B47" s="27" t="s">
        <v>305</v>
      </c>
      <c r="C47" s="27" t="s">
        <v>12</v>
      </c>
      <c r="D47" s="27" t="s">
        <v>306</v>
      </c>
      <c r="E47" s="27" t="s">
        <v>13</v>
      </c>
      <c r="F47" s="27" t="s">
        <v>198</v>
      </c>
      <c r="G47" s="27"/>
      <c r="H47" s="27" t="s">
        <v>14</v>
      </c>
      <c r="I47" s="27" t="s">
        <v>266</v>
      </c>
      <c r="J47" s="25">
        <v>0</v>
      </c>
      <c r="K47" s="25">
        <v>-3643.34</v>
      </c>
      <c r="L47" s="25">
        <v>0</v>
      </c>
      <c r="M47" s="28"/>
    </row>
    <row r="48" spans="1:13" x14ac:dyDescent="0.25">
      <c r="B48" s="27" t="s">
        <v>305</v>
      </c>
      <c r="C48" s="27" t="s">
        <v>12</v>
      </c>
      <c r="D48" s="27">
        <v>2103270936</v>
      </c>
      <c r="E48" s="27" t="s">
        <v>13</v>
      </c>
      <c r="F48" s="27" t="s">
        <v>37</v>
      </c>
      <c r="G48" s="27"/>
      <c r="H48" s="27" t="s">
        <v>14</v>
      </c>
      <c r="I48" s="27" t="s">
        <v>266</v>
      </c>
      <c r="J48" s="25">
        <v>-3.11</v>
      </c>
      <c r="K48" s="25">
        <v>-3646.45</v>
      </c>
      <c r="L48" s="25">
        <v>3.11</v>
      </c>
      <c r="M48" s="28"/>
    </row>
    <row r="49" spans="2:13" x14ac:dyDescent="0.25">
      <c r="B49" s="27" t="s">
        <v>305</v>
      </c>
      <c r="C49" s="27" t="s">
        <v>12</v>
      </c>
      <c r="D49" s="27">
        <v>2402</v>
      </c>
      <c r="E49" s="27" t="s">
        <v>13</v>
      </c>
      <c r="F49" s="27" t="s">
        <v>49</v>
      </c>
      <c r="G49" s="27"/>
      <c r="H49" s="27" t="s">
        <v>14</v>
      </c>
      <c r="I49" s="27" t="s">
        <v>266</v>
      </c>
      <c r="J49" s="25">
        <v>-6.23</v>
      </c>
      <c r="K49" s="25">
        <v>-3652.68</v>
      </c>
      <c r="L49" s="25">
        <v>6.23</v>
      </c>
      <c r="M49" s="28"/>
    </row>
    <row r="50" spans="2:13" ht="23.25" x14ac:dyDescent="0.25">
      <c r="B50" s="27" t="s">
        <v>305</v>
      </c>
      <c r="C50" s="27" t="s">
        <v>12</v>
      </c>
      <c r="D50" s="27" t="s">
        <v>307</v>
      </c>
      <c r="E50" s="27" t="s">
        <v>13</v>
      </c>
      <c r="F50" s="27" t="s">
        <v>174</v>
      </c>
      <c r="G50" s="27"/>
      <c r="H50" s="27" t="s">
        <v>14</v>
      </c>
      <c r="I50" s="27" t="s">
        <v>266</v>
      </c>
      <c r="J50" s="25">
        <v>-6.6</v>
      </c>
      <c r="K50" s="25">
        <v>-3659.28</v>
      </c>
      <c r="L50" s="25">
        <v>6.6</v>
      </c>
      <c r="M50" s="28"/>
    </row>
    <row r="51" spans="2:13" ht="15" hidden="1" customHeight="1" x14ac:dyDescent="0.25">
      <c r="B51" s="27" t="s">
        <v>305</v>
      </c>
      <c r="C51" s="27" t="s">
        <v>12</v>
      </c>
      <c r="D51" s="27">
        <v>176800</v>
      </c>
      <c r="E51" s="27" t="s">
        <v>13</v>
      </c>
      <c r="F51" s="27" t="s">
        <v>49</v>
      </c>
      <c r="G51" s="27"/>
      <c r="H51" s="27" t="s">
        <v>14</v>
      </c>
      <c r="I51" s="27" t="s">
        <v>266</v>
      </c>
      <c r="J51" s="25">
        <v>-9.5299999999999994</v>
      </c>
      <c r="K51" s="25">
        <v>-3668.81</v>
      </c>
      <c r="L51" s="25">
        <v>9.5299999999999994</v>
      </c>
      <c r="M51" s="28"/>
    </row>
    <row r="52" spans="2:13" ht="23.25" x14ac:dyDescent="0.25">
      <c r="B52" s="27" t="s">
        <v>305</v>
      </c>
      <c r="C52" s="27" t="s">
        <v>12</v>
      </c>
      <c r="D52" s="27" t="s">
        <v>308</v>
      </c>
      <c r="E52" s="27" t="s">
        <v>13</v>
      </c>
      <c r="F52" s="27" t="s">
        <v>174</v>
      </c>
      <c r="G52" s="27"/>
      <c r="H52" s="27" t="s">
        <v>14</v>
      </c>
      <c r="I52" s="27" t="s">
        <v>266</v>
      </c>
      <c r="J52" s="25">
        <v>-10.43</v>
      </c>
      <c r="K52" s="25">
        <v>-3679.24</v>
      </c>
      <c r="L52" s="25">
        <v>10.43</v>
      </c>
      <c r="M52" s="28"/>
    </row>
    <row r="53" spans="2:13" x14ac:dyDescent="0.25">
      <c r="B53" s="27" t="s">
        <v>305</v>
      </c>
      <c r="C53" s="27" t="s">
        <v>12</v>
      </c>
      <c r="D53" s="27">
        <v>269288</v>
      </c>
      <c r="E53" s="27" t="s">
        <v>13</v>
      </c>
      <c r="F53" s="27" t="s">
        <v>41</v>
      </c>
      <c r="G53" s="27"/>
      <c r="H53" s="27" t="s">
        <v>14</v>
      </c>
      <c r="I53" s="27" t="s">
        <v>266</v>
      </c>
      <c r="J53" s="25">
        <v>-15.25</v>
      </c>
      <c r="K53" s="25">
        <v>-3694.49</v>
      </c>
      <c r="L53" s="25">
        <v>15.25</v>
      </c>
      <c r="M53" s="28"/>
    </row>
    <row r="54" spans="2:13" x14ac:dyDescent="0.25">
      <c r="B54" s="27" t="s">
        <v>309</v>
      </c>
      <c r="C54" s="27" t="s">
        <v>12</v>
      </c>
      <c r="D54" s="27"/>
      <c r="E54" s="27" t="s">
        <v>13</v>
      </c>
      <c r="F54" s="27" t="s">
        <v>177</v>
      </c>
      <c r="G54" s="27"/>
      <c r="H54" s="27" t="s">
        <v>14</v>
      </c>
      <c r="I54" s="27" t="s">
        <v>266</v>
      </c>
      <c r="J54" s="25">
        <v>0</v>
      </c>
      <c r="K54" s="25">
        <v>-3694.49</v>
      </c>
      <c r="L54" s="25">
        <v>0</v>
      </c>
      <c r="M54" s="28"/>
    </row>
    <row r="55" spans="2:13" x14ac:dyDescent="0.25">
      <c r="B55" s="27" t="s">
        <v>309</v>
      </c>
      <c r="C55" s="27" t="s">
        <v>12</v>
      </c>
      <c r="D55" s="27"/>
      <c r="E55" s="27" t="s">
        <v>13</v>
      </c>
      <c r="F55" s="27"/>
      <c r="G55" s="27"/>
      <c r="H55" s="27" t="s">
        <v>14</v>
      </c>
      <c r="I55" s="27" t="s">
        <v>266</v>
      </c>
      <c r="J55" s="25">
        <v>0</v>
      </c>
      <c r="K55" s="25">
        <v>-3694.49</v>
      </c>
      <c r="L55" s="25">
        <v>0</v>
      </c>
      <c r="M55" s="28"/>
    </row>
    <row r="56" spans="2:13" x14ac:dyDescent="0.25">
      <c r="B56" s="27" t="s">
        <v>309</v>
      </c>
      <c r="C56" s="27" t="s">
        <v>12</v>
      </c>
      <c r="D56" s="27" t="s">
        <v>310</v>
      </c>
      <c r="E56" s="27" t="s">
        <v>13</v>
      </c>
      <c r="F56" s="27" t="s">
        <v>44</v>
      </c>
      <c r="G56" s="27"/>
      <c r="H56" s="27" t="s">
        <v>14</v>
      </c>
      <c r="I56" s="27" t="s">
        <v>266</v>
      </c>
      <c r="J56" s="25">
        <v>-19.36</v>
      </c>
      <c r="K56" s="25">
        <v>-3713.85</v>
      </c>
      <c r="L56" s="25">
        <v>19.36</v>
      </c>
      <c r="M56" s="28"/>
    </row>
    <row r="57" spans="2:13" x14ac:dyDescent="0.25">
      <c r="B57" s="27" t="s">
        <v>311</v>
      </c>
      <c r="C57" s="27" t="s">
        <v>12</v>
      </c>
      <c r="D57" s="27"/>
      <c r="E57" s="27" t="s">
        <v>13</v>
      </c>
      <c r="F57" s="27" t="s">
        <v>312</v>
      </c>
      <c r="G57" s="27"/>
      <c r="H57" s="27" t="s">
        <v>14</v>
      </c>
      <c r="I57" s="27" t="s">
        <v>266</v>
      </c>
      <c r="J57" s="25">
        <v>0</v>
      </c>
      <c r="K57" s="25">
        <v>-3713.85</v>
      </c>
      <c r="L57" s="25">
        <v>0</v>
      </c>
      <c r="M57" s="28"/>
    </row>
    <row r="58" spans="2:13" x14ac:dyDescent="0.25">
      <c r="B58" s="27" t="s">
        <v>311</v>
      </c>
      <c r="C58" s="27" t="s">
        <v>12</v>
      </c>
      <c r="D58" s="27"/>
      <c r="E58" s="27" t="s">
        <v>13</v>
      </c>
      <c r="F58" s="27" t="s">
        <v>186</v>
      </c>
      <c r="G58" s="27"/>
      <c r="H58" s="27" t="s">
        <v>14</v>
      </c>
      <c r="I58" s="27" t="s">
        <v>266</v>
      </c>
      <c r="J58" s="25">
        <v>-2.0499999999999998</v>
      </c>
      <c r="K58" s="25">
        <v>-3715.9</v>
      </c>
      <c r="L58" s="25">
        <v>2.0499999999999998</v>
      </c>
      <c r="M58" s="28"/>
    </row>
    <row r="59" spans="2:13" x14ac:dyDescent="0.25">
      <c r="B59" s="27" t="s">
        <v>311</v>
      </c>
      <c r="C59" s="27" t="s">
        <v>12</v>
      </c>
      <c r="D59" s="27">
        <v>26766</v>
      </c>
      <c r="E59" s="27" t="s">
        <v>13</v>
      </c>
      <c r="F59" s="27" t="s">
        <v>59</v>
      </c>
      <c r="G59" s="27"/>
      <c r="H59" s="27" t="s">
        <v>14</v>
      </c>
      <c r="I59" s="27" t="s">
        <v>266</v>
      </c>
      <c r="J59" s="25">
        <v>-9.52</v>
      </c>
      <c r="K59" s="25">
        <v>-3725.42</v>
      </c>
      <c r="L59" s="25">
        <v>9.52</v>
      </c>
      <c r="M59" s="28"/>
    </row>
    <row r="60" spans="2:13" x14ac:dyDescent="0.25">
      <c r="B60" s="27" t="s">
        <v>313</v>
      </c>
      <c r="C60" s="27" t="s">
        <v>19</v>
      </c>
      <c r="D60" s="27">
        <v>1521</v>
      </c>
      <c r="E60" s="27" t="s">
        <v>13</v>
      </c>
      <c r="F60" s="27" t="s">
        <v>201</v>
      </c>
      <c r="G60" s="27"/>
      <c r="H60" s="27" t="s">
        <v>14</v>
      </c>
      <c r="I60" s="27" t="s">
        <v>263</v>
      </c>
      <c r="J60" s="25">
        <v>0</v>
      </c>
      <c r="K60" s="25">
        <v>-3725.42</v>
      </c>
      <c r="L60" s="25">
        <v>0</v>
      </c>
      <c r="M60" s="28"/>
    </row>
    <row r="61" spans="2:13" x14ac:dyDescent="0.25">
      <c r="B61" s="27" t="s">
        <v>313</v>
      </c>
      <c r="C61" s="27" t="s">
        <v>12</v>
      </c>
      <c r="D61" s="27"/>
      <c r="E61" s="27" t="s">
        <v>13</v>
      </c>
      <c r="F61" s="27" t="s">
        <v>36</v>
      </c>
      <c r="G61" s="27"/>
      <c r="H61" s="27" t="s">
        <v>14</v>
      </c>
      <c r="I61" s="27" t="s">
        <v>266</v>
      </c>
      <c r="J61" s="25">
        <v>0</v>
      </c>
      <c r="K61" s="25">
        <v>-3725.42</v>
      </c>
      <c r="L61" s="25">
        <v>0</v>
      </c>
      <c r="M61" s="28"/>
    </row>
    <row r="62" spans="2:13" x14ac:dyDescent="0.25">
      <c r="B62" s="27" t="s">
        <v>314</v>
      </c>
      <c r="C62" s="27" t="s">
        <v>19</v>
      </c>
      <c r="D62" s="27">
        <v>1522</v>
      </c>
      <c r="E62" s="27" t="s">
        <v>13</v>
      </c>
      <c r="F62" s="27" t="s">
        <v>178</v>
      </c>
      <c r="G62" s="27"/>
      <c r="H62" s="27" t="s">
        <v>14</v>
      </c>
      <c r="I62" s="27" t="s">
        <v>263</v>
      </c>
      <c r="J62" s="25">
        <v>953.84</v>
      </c>
      <c r="K62" s="25">
        <v>-2771.58</v>
      </c>
      <c r="L62" s="28"/>
      <c r="M62" s="25">
        <v>953.84</v>
      </c>
    </row>
    <row r="63" spans="2:13" x14ac:dyDescent="0.25">
      <c r="B63" s="27" t="s">
        <v>314</v>
      </c>
      <c r="C63" s="27" t="s">
        <v>19</v>
      </c>
      <c r="D63" s="27">
        <v>1522</v>
      </c>
      <c r="E63" s="27" t="s">
        <v>13</v>
      </c>
      <c r="F63" s="27" t="s">
        <v>178</v>
      </c>
      <c r="G63" s="27"/>
      <c r="H63" s="27" t="s">
        <v>14</v>
      </c>
      <c r="I63" s="27" t="s">
        <v>263</v>
      </c>
      <c r="J63" s="25">
        <v>0</v>
      </c>
      <c r="K63" s="25">
        <v>-2771.58</v>
      </c>
      <c r="L63" s="25">
        <v>0</v>
      </c>
      <c r="M63" s="28"/>
    </row>
    <row r="64" spans="2:13" x14ac:dyDescent="0.25">
      <c r="B64" s="27" t="s">
        <v>314</v>
      </c>
      <c r="C64" s="27" t="s">
        <v>12</v>
      </c>
      <c r="D64" s="27"/>
      <c r="E64" s="27" t="s">
        <v>13</v>
      </c>
      <c r="F64" s="27" t="s">
        <v>177</v>
      </c>
      <c r="G64" s="27"/>
      <c r="H64" s="27" t="s">
        <v>14</v>
      </c>
      <c r="I64" s="27" t="s">
        <v>266</v>
      </c>
      <c r="J64" s="25">
        <v>0</v>
      </c>
      <c r="K64" s="25">
        <v>-2771.58</v>
      </c>
      <c r="L64" s="25">
        <v>0</v>
      </c>
      <c r="M64" s="28"/>
    </row>
    <row r="65" spans="1:13" ht="34.5" x14ac:dyDescent="0.25">
      <c r="B65" s="27" t="s">
        <v>314</v>
      </c>
      <c r="C65" s="27" t="s">
        <v>12</v>
      </c>
      <c r="D65" s="27" t="s">
        <v>315</v>
      </c>
      <c r="E65" s="27" t="s">
        <v>13</v>
      </c>
      <c r="F65" s="27" t="s">
        <v>183</v>
      </c>
      <c r="G65" s="27"/>
      <c r="H65" s="27" t="s">
        <v>14</v>
      </c>
      <c r="I65" s="27" t="s">
        <v>266</v>
      </c>
      <c r="J65" s="25">
        <v>-55.75</v>
      </c>
      <c r="K65" s="25">
        <v>-2827.33</v>
      </c>
      <c r="L65" s="25">
        <v>55.75</v>
      </c>
      <c r="M65" s="28"/>
    </row>
    <row r="66" spans="1:13" ht="23.25" x14ac:dyDescent="0.25">
      <c r="B66" s="27" t="s">
        <v>316</v>
      </c>
      <c r="C66" s="27" t="s">
        <v>12</v>
      </c>
      <c r="D66" s="27" t="s">
        <v>317</v>
      </c>
      <c r="E66" s="27" t="s">
        <v>13</v>
      </c>
      <c r="F66" s="27" t="s">
        <v>174</v>
      </c>
      <c r="G66" s="27"/>
      <c r="H66" s="27" t="s">
        <v>14</v>
      </c>
      <c r="I66" s="27" t="s">
        <v>266</v>
      </c>
      <c r="J66" s="25">
        <v>-12</v>
      </c>
      <c r="K66" s="25">
        <v>-2839.33</v>
      </c>
      <c r="L66" s="25">
        <v>12</v>
      </c>
      <c r="M66" s="28"/>
    </row>
    <row r="67" spans="1:13" x14ac:dyDescent="0.25">
      <c r="B67" s="27" t="s">
        <v>316</v>
      </c>
      <c r="C67" s="27" t="s">
        <v>12</v>
      </c>
      <c r="D67" s="27">
        <v>1152025</v>
      </c>
      <c r="E67" s="27" t="s">
        <v>13</v>
      </c>
      <c r="F67" s="27" t="s">
        <v>51</v>
      </c>
      <c r="G67" s="27"/>
      <c r="H67" s="27" t="s">
        <v>14</v>
      </c>
      <c r="I67" s="27" t="s">
        <v>15</v>
      </c>
      <c r="J67" s="25">
        <v>-714.29</v>
      </c>
      <c r="K67" s="25">
        <v>-3553.62</v>
      </c>
      <c r="L67" s="25">
        <v>714.29</v>
      </c>
      <c r="M67" s="28"/>
    </row>
    <row r="68" spans="1:13" x14ac:dyDescent="0.25">
      <c r="A68" s="30"/>
      <c r="B68" s="31" t="s">
        <v>318</v>
      </c>
      <c r="C68" s="31" t="s">
        <v>26</v>
      </c>
      <c r="D68" s="31"/>
      <c r="E68" s="31" t="s">
        <v>13</v>
      </c>
      <c r="F68" s="31" t="s">
        <v>46</v>
      </c>
      <c r="G68" s="31"/>
      <c r="H68" s="31" t="s">
        <v>14</v>
      </c>
      <c r="I68" s="31" t="s">
        <v>266</v>
      </c>
      <c r="J68" s="32">
        <v>23.82</v>
      </c>
      <c r="K68" s="32">
        <v>-3529.8</v>
      </c>
      <c r="L68" s="33"/>
      <c r="M68" s="32">
        <v>23.82</v>
      </c>
    </row>
    <row r="69" spans="1:13" ht="15" hidden="1" customHeight="1" x14ac:dyDescent="0.25">
      <c r="B69" s="27" t="s">
        <v>318</v>
      </c>
      <c r="C69" s="27" t="s">
        <v>12</v>
      </c>
      <c r="D69" s="27"/>
      <c r="E69" s="27" t="s">
        <v>13</v>
      </c>
      <c r="F69" s="27"/>
      <c r="G69" s="27"/>
      <c r="H69" s="27" t="s">
        <v>14</v>
      </c>
      <c r="I69" s="27" t="s">
        <v>266</v>
      </c>
      <c r="J69" s="25">
        <v>0</v>
      </c>
      <c r="K69" s="25">
        <v>-3529.8</v>
      </c>
      <c r="L69" s="25">
        <v>0</v>
      </c>
      <c r="M69" s="28"/>
    </row>
    <row r="70" spans="1:13" ht="23.25" x14ac:dyDescent="0.25">
      <c r="B70" s="27" t="s">
        <v>318</v>
      </c>
      <c r="C70" s="27" t="s">
        <v>12</v>
      </c>
      <c r="D70" s="27" t="s">
        <v>319</v>
      </c>
      <c r="E70" s="27" t="s">
        <v>13</v>
      </c>
      <c r="F70" s="27" t="s">
        <v>46</v>
      </c>
      <c r="G70" s="27"/>
      <c r="H70" s="27" t="s">
        <v>14</v>
      </c>
      <c r="I70" s="27" t="s">
        <v>266</v>
      </c>
      <c r="J70" s="25">
        <v>-26.11</v>
      </c>
      <c r="K70" s="25">
        <v>-3555.91</v>
      </c>
      <c r="L70" s="25">
        <v>26.11</v>
      </c>
      <c r="M70" s="28"/>
    </row>
    <row r="71" spans="1:13" ht="15" hidden="1" customHeight="1" x14ac:dyDescent="0.25">
      <c r="B71" s="27" t="s">
        <v>318</v>
      </c>
      <c r="C71" s="27" t="s">
        <v>12</v>
      </c>
      <c r="D71" s="27" t="s">
        <v>320</v>
      </c>
      <c r="E71" s="27" t="s">
        <v>13</v>
      </c>
      <c r="F71" s="27" t="s">
        <v>46</v>
      </c>
      <c r="G71" s="27"/>
      <c r="H71" s="27" t="s">
        <v>14</v>
      </c>
      <c r="I71" s="27" t="s">
        <v>266</v>
      </c>
      <c r="J71" s="25">
        <v>-27.92</v>
      </c>
      <c r="K71" s="25">
        <v>-3583.83</v>
      </c>
      <c r="L71" s="25">
        <v>27.92</v>
      </c>
      <c r="M71" s="28"/>
    </row>
    <row r="72" spans="1:13" ht="23.25" x14ac:dyDescent="0.25">
      <c r="B72" s="27" t="s">
        <v>318</v>
      </c>
      <c r="C72" s="27" t="s">
        <v>12</v>
      </c>
      <c r="D72" s="27" t="s">
        <v>321</v>
      </c>
      <c r="E72" s="27" t="s">
        <v>13</v>
      </c>
      <c r="F72" s="27" t="s">
        <v>46</v>
      </c>
      <c r="G72" s="27"/>
      <c r="H72" s="27" t="s">
        <v>14</v>
      </c>
      <c r="I72" s="27" t="s">
        <v>266</v>
      </c>
      <c r="J72" s="25">
        <v>-29.15</v>
      </c>
      <c r="K72" s="25">
        <v>-3612.98</v>
      </c>
      <c r="L72" s="25">
        <v>29.15</v>
      </c>
      <c r="M72" s="28"/>
    </row>
    <row r="73" spans="1:13" x14ac:dyDescent="0.25">
      <c r="B73" s="27" t="s">
        <v>322</v>
      </c>
      <c r="C73" s="27" t="s">
        <v>12</v>
      </c>
      <c r="D73" s="27">
        <v>8061</v>
      </c>
      <c r="E73" s="27" t="s">
        <v>13</v>
      </c>
      <c r="F73" s="27" t="s">
        <v>49</v>
      </c>
      <c r="G73" s="27"/>
      <c r="H73" s="27" t="s">
        <v>14</v>
      </c>
      <c r="I73" s="27" t="s">
        <v>266</v>
      </c>
      <c r="J73" s="25">
        <v>-9.52</v>
      </c>
      <c r="K73" s="25">
        <v>-3622.5</v>
      </c>
      <c r="L73" s="25">
        <v>9.52</v>
      </c>
      <c r="M73" s="28"/>
    </row>
    <row r="74" spans="1:13" x14ac:dyDescent="0.25">
      <c r="B74" s="27" t="s">
        <v>323</v>
      </c>
      <c r="C74" s="27" t="s">
        <v>12</v>
      </c>
      <c r="D74" s="27">
        <v>940732</v>
      </c>
      <c r="E74" s="27" t="s">
        <v>13</v>
      </c>
      <c r="F74" s="27" t="s">
        <v>59</v>
      </c>
      <c r="G74" s="27"/>
      <c r="H74" s="27" t="s">
        <v>14</v>
      </c>
      <c r="I74" s="27" t="s">
        <v>266</v>
      </c>
      <c r="J74" s="25">
        <v>-6.6</v>
      </c>
      <c r="K74" s="25">
        <v>-3629.1</v>
      </c>
      <c r="L74" s="25">
        <v>6.6</v>
      </c>
      <c r="M74" s="28"/>
    </row>
    <row r="75" spans="1:13" ht="15" hidden="1" customHeight="1" x14ac:dyDescent="0.25">
      <c r="B75" s="27" t="s">
        <v>323</v>
      </c>
      <c r="C75" s="27" t="s">
        <v>12</v>
      </c>
      <c r="D75" s="27" t="s">
        <v>324</v>
      </c>
      <c r="E75" s="27" t="s">
        <v>13</v>
      </c>
      <c r="F75" s="27" t="s">
        <v>41</v>
      </c>
      <c r="G75" s="27"/>
      <c r="H75" s="27" t="s">
        <v>14</v>
      </c>
      <c r="I75" s="27" t="s">
        <v>266</v>
      </c>
      <c r="J75" s="25">
        <v>-9.4600000000000009</v>
      </c>
      <c r="K75" s="25">
        <v>-3638.56</v>
      </c>
      <c r="L75" s="25">
        <v>9.4600000000000009</v>
      </c>
      <c r="M75" s="28"/>
    </row>
    <row r="76" spans="1:13" x14ac:dyDescent="0.25">
      <c r="B76" s="27" t="s">
        <v>325</v>
      </c>
      <c r="C76" s="27" t="s">
        <v>12</v>
      </c>
      <c r="D76" s="27"/>
      <c r="E76" s="27" t="s">
        <v>13</v>
      </c>
      <c r="F76" s="27" t="s">
        <v>177</v>
      </c>
      <c r="G76" s="27"/>
      <c r="H76" s="27" t="s">
        <v>14</v>
      </c>
      <c r="I76" s="27" t="s">
        <v>266</v>
      </c>
      <c r="J76" s="25">
        <v>0</v>
      </c>
      <c r="K76" s="25">
        <v>-3638.56</v>
      </c>
      <c r="L76" s="25">
        <v>0</v>
      </c>
      <c r="M76" s="28"/>
    </row>
    <row r="77" spans="1:13" x14ac:dyDescent="0.25">
      <c r="B77" s="27" t="s">
        <v>325</v>
      </c>
      <c r="C77" s="27" t="s">
        <v>12</v>
      </c>
      <c r="D77" s="27"/>
      <c r="E77" s="27" t="s">
        <v>13</v>
      </c>
      <c r="F77" s="27" t="s">
        <v>177</v>
      </c>
      <c r="G77" s="27"/>
      <c r="H77" s="27" t="s">
        <v>14</v>
      </c>
      <c r="I77" s="27" t="s">
        <v>266</v>
      </c>
      <c r="J77" s="25">
        <v>0</v>
      </c>
      <c r="K77" s="25">
        <v>-3638.56</v>
      </c>
      <c r="L77" s="25">
        <v>0</v>
      </c>
      <c r="M77" s="28"/>
    </row>
    <row r="78" spans="1:13" x14ac:dyDescent="0.25">
      <c r="B78" s="27" t="s">
        <v>325</v>
      </c>
      <c r="C78" s="27" t="s">
        <v>12</v>
      </c>
      <c r="D78" s="27"/>
      <c r="E78" s="27" t="s">
        <v>13</v>
      </c>
      <c r="F78" s="27" t="s">
        <v>32</v>
      </c>
      <c r="G78" s="27"/>
      <c r="H78" s="27" t="s">
        <v>14</v>
      </c>
      <c r="I78" s="27" t="s">
        <v>266</v>
      </c>
      <c r="J78" s="25">
        <v>0</v>
      </c>
      <c r="K78" s="25">
        <v>-3638.56</v>
      </c>
      <c r="L78" s="25">
        <v>0</v>
      </c>
      <c r="M78" s="28"/>
    </row>
    <row r="79" spans="1:13" x14ac:dyDescent="0.25">
      <c r="B79" s="27" t="s">
        <v>325</v>
      </c>
      <c r="C79" s="27" t="s">
        <v>12</v>
      </c>
      <c r="D79" s="27"/>
      <c r="E79" s="27" t="s">
        <v>13</v>
      </c>
      <c r="F79" s="27" t="s">
        <v>173</v>
      </c>
      <c r="G79" s="27"/>
      <c r="H79" s="27" t="s">
        <v>14</v>
      </c>
      <c r="I79" s="27" t="s">
        <v>15</v>
      </c>
      <c r="J79" s="25">
        <v>0</v>
      </c>
      <c r="K79" s="25">
        <v>-3638.56</v>
      </c>
      <c r="L79" s="25">
        <v>0</v>
      </c>
      <c r="M79" s="28"/>
    </row>
    <row r="80" spans="1:13" x14ac:dyDescent="0.25">
      <c r="B80" s="27" t="s">
        <v>325</v>
      </c>
      <c r="C80" s="27" t="s">
        <v>12</v>
      </c>
      <c r="D80" s="27"/>
      <c r="E80" s="27" t="s">
        <v>13</v>
      </c>
      <c r="F80" s="27" t="s">
        <v>176</v>
      </c>
      <c r="G80" s="27"/>
      <c r="H80" s="27" t="s">
        <v>14</v>
      </c>
      <c r="I80" s="27" t="s">
        <v>15</v>
      </c>
      <c r="J80" s="25">
        <v>0</v>
      </c>
      <c r="K80" s="25">
        <v>-3638.56</v>
      </c>
      <c r="L80" s="25">
        <v>0</v>
      </c>
      <c r="M80" s="28"/>
    </row>
    <row r="81" spans="2:13" x14ac:dyDescent="0.25">
      <c r="B81" s="27" t="s">
        <v>325</v>
      </c>
      <c r="C81" s="27" t="s">
        <v>12</v>
      </c>
      <c r="D81" s="27">
        <v>275418</v>
      </c>
      <c r="E81" s="27" t="s">
        <v>13</v>
      </c>
      <c r="F81" s="27" t="s">
        <v>41</v>
      </c>
      <c r="G81" s="27"/>
      <c r="H81" s="27" t="s">
        <v>14</v>
      </c>
      <c r="I81" s="27" t="s">
        <v>266</v>
      </c>
      <c r="J81" s="25">
        <v>-14.38</v>
      </c>
      <c r="K81" s="25">
        <v>-3652.94</v>
      </c>
      <c r="L81" s="25">
        <v>14.38</v>
      </c>
      <c r="M81" s="28"/>
    </row>
    <row r="82" spans="2:13" x14ac:dyDescent="0.25">
      <c r="B82" s="27" t="s">
        <v>326</v>
      </c>
      <c r="C82" s="27" t="s">
        <v>18</v>
      </c>
      <c r="D82" s="27"/>
      <c r="E82" s="27" t="s">
        <v>13</v>
      </c>
      <c r="F82" s="27"/>
      <c r="G82" s="27"/>
      <c r="H82" s="27" t="s">
        <v>14</v>
      </c>
      <c r="I82" s="27" t="s">
        <v>15</v>
      </c>
      <c r="J82" s="25">
        <v>0</v>
      </c>
      <c r="K82" s="25">
        <v>-3652.94</v>
      </c>
      <c r="L82" s="25">
        <v>0</v>
      </c>
      <c r="M82" s="28"/>
    </row>
    <row r="83" spans="2:13" ht="34.5" x14ac:dyDescent="0.25">
      <c r="B83" s="27" t="s">
        <v>326</v>
      </c>
      <c r="C83" s="27" t="s">
        <v>12</v>
      </c>
      <c r="D83" s="27" t="s">
        <v>327</v>
      </c>
      <c r="E83" s="27" t="s">
        <v>13</v>
      </c>
      <c r="F83" s="27" t="s">
        <v>198</v>
      </c>
      <c r="G83" s="27"/>
      <c r="H83" s="27" t="s">
        <v>14</v>
      </c>
      <c r="I83" s="27" t="s">
        <v>266</v>
      </c>
      <c r="J83" s="25">
        <v>0</v>
      </c>
      <c r="K83" s="25">
        <v>-3652.94</v>
      </c>
      <c r="L83" s="25">
        <v>0</v>
      </c>
      <c r="M83" s="28"/>
    </row>
    <row r="84" spans="2:13" x14ac:dyDescent="0.25">
      <c r="B84" s="27" t="s">
        <v>326</v>
      </c>
      <c r="C84" s="27" t="s">
        <v>12</v>
      </c>
      <c r="D84" s="27"/>
      <c r="E84" s="27" t="s">
        <v>13</v>
      </c>
      <c r="F84" s="27" t="s">
        <v>177</v>
      </c>
      <c r="G84" s="27"/>
      <c r="H84" s="27" t="s">
        <v>14</v>
      </c>
      <c r="I84" s="27" t="s">
        <v>266</v>
      </c>
      <c r="J84" s="25">
        <v>0</v>
      </c>
      <c r="K84" s="25">
        <v>-3652.94</v>
      </c>
      <c r="L84" s="25">
        <v>0</v>
      </c>
      <c r="M84" s="28"/>
    </row>
    <row r="85" spans="2:13" x14ac:dyDescent="0.25">
      <c r="B85" s="27" t="s">
        <v>326</v>
      </c>
      <c r="C85" s="27" t="s">
        <v>12</v>
      </c>
      <c r="D85" s="27" t="s">
        <v>328</v>
      </c>
      <c r="E85" s="27" t="s">
        <v>13</v>
      </c>
      <c r="F85" s="27" t="s">
        <v>194</v>
      </c>
      <c r="G85" s="27"/>
      <c r="H85" s="27" t="s">
        <v>14</v>
      </c>
      <c r="I85" s="27" t="s">
        <v>266</v>
      </c>
      <c r="J85" s="25">
        <v>0</v>
      </c>
      <c r="K85" s="25">
        <v>-3652.94</v>
      </c>
      <c r="L85" s="25">
        <v>0</v>
      </c>
      <c r="M85" s="28"/>
    </row>
    <row r="86" spans="2:13" x14ac:dyDescent="0.25">
      <c r="B86" s="27" t="s">
        <v>326</v>
      </c>
      <c r="C86" s="27" t="s">
        <v>12</v>
      </c>
      <c r="D86" s="27" t="s">
        <v>329</v>
      </c>
      <c r="E86" s="27" t="s">
        <v>13</v>
      </c>
      <c r="F86" s="27" t="s">
        <v>44</v>
      </c>
      <c r="G86" s="27"/>
      <c r="H86" s="27" t="s">
        <v>14</v>
      </c>
      <c r="I86" s="27" t="s">
        <v>266</v>
      </c>
      <c r="J86" s="25">
        <v>-6.49</v>
      </c>
      <c r="K86" s="25">
        <v>-3659.43</v>
      </c>
      <c r="L86" s="25">
        <v>6.49</v>
      </c>
      <c r="M86" s="28"/>
    </row>
    <row r="87" spans="2:13" x14ac:dyDescent="0.25">
      <c r="B87" s="27" t="s">
        <v>326</v>
      </c>
      <c r="C87" s="27" t="s">
        <v>12</v>
      </c>
      <c r="D87" s="27">
        <v>1494</v>
      </c>
      <c r="E87" s="27" t="s">
        <v>13</v>
      </c>
      <c r="F87" s="27" t="s">
        <v>49</v>
      </c>
      <c r="G87" s="27"/>
      <c r="H87" s="27" t="s">
        <v>14</v>
      </c>
      <c r="I87" s="27" t="s">
        <v>266</v>
      </c>
      <c r="J87" s="25">
        <v>-8.01</v>
      </c>
      <c r="K87" s="25">
        <v>-3667.44</v>
      </c>
      <c r="L87" s="25">
        <v>8.01</v>
      </c>
      <c r="M87" s="28"/>
    </row>
    <row r="88" spans="2:13" x14ac:dyDescent="0.25">
      <c r="B88" s="27" t="s">
        <v>330</v>
      </c>
      <c r="C88" s="27" t="s">
        <v>19</v>
      </c>
      <c r="D88" s="27">
        <v>1523</v>
      </c>
      <c r="E88" s="27" t="s">
        <v>13</v>
      </c>
      <c r="F88" s="27" t="s">
        <v>178</v>
      </c>
      <c r="G88" s="27"/>
      <c r="H88" s="27" t="s">
        <v>14</v>
      </c>
      <c r="I88" s="27" t="s">
        <v>263</v>
      </c>
      <c r="J88" s="25">
        <v>973.34</v>
      </c>
      <c r="K88" s="25">
        <v>-2694.1</v>
      </c>
      <c r="L88" s="28"/>
      <c r="M88" s="25">
        <v>973.34</v>
      </c>
    </row>
    <row r="89" spans="2:13" x14ac:dyDescent="0.25">
      <c r="B89" s="27" t="s">
        <v>330</v>
      </c>
      <c r="C89" s="27" t="s">
        <v>19</v>
      </c>
      <c r="D89" s="27">
        <v>1523</v>
      </c>
      <c r="E89" s="27" t="s">
        <v>13</v>
      </c>
      <c r="F89" s="27" t="s">
        <v>178</v>
      </c>
      <c r="G89" s="27"/>
      <c r="H89" s="27" t="s">
        <v>14</v>
      </c>
      <c r="I89" s="27" t="s">
        <v>263</v>
      </c>
      <c r="J89" s="25">
        <v>0</v>
      </c>
      <c r="K89" s="25">
        <v>-2694.1</v>
      </c>
      <c r="L89" s="25">
        <v>0</v>
      </c>
      <c r="M89" s="28"/>
    </row>
    <row r="90" spans="2:13" x14ac:dyDescent="0.25">
      <c r="B90" s="27" t="s">
        <v>330</v>
      </c>
      <c r="C90" s="27" t="s">
        <v>12</v>
      </c>
      <c r="D90" s="27" t="s">
        <v>331</v>
      </c>
      <c r="E90" s="27" t="s">
        <v>13</v>
      </c>
      <c r="F90" s="27" t="s">
        <v>194</v>
      </c>
      <c r="G90" s="27"/>
      <c r="H90" s="27" t="s">
        <v>14</v>
      </c>
      <c r="I90" s="27" t="s">
        <v>266</v>
      </c>
      <c r="J90" s="25">
        <v>0</v>
      </c>
      <c r="K90" s="25">
        <v>-2694.1</v>
      </c>
      <c r="L90" s="25">
        <v>0</v>
      </c>
      <c r="M90" s="28"/>
    </row>
    <row r="91" spans="2:13" ht="15" hidden="1" customHeight="1" x14ac:dyDescent="0.25">
      <c r="B91" s="27" t="s">
        <v>330</v>
      </c>
      <c r="C91" s="27" t="s">
        <v>12</v>
      </c>
      <c r="D91" s="27"/>
      <c r="E91" s="27" t="s">
        <v>13</v>
      </c>
      <c r="F91" s="27" t="s">
        <v>27</v>
      </c>
      <c r="G91" s="27"/>
      <c r="H91" s="27" t="s">
        <v>14</v>
      </c>
      <c r="I91" s="27" t="s">
        <v>266</v>
      </c>
      <c r="J91" s="25">
        <v>0</v>
      </c>
      <c r="K91" s="25">
        <v>-2694.1</v>
      </c>
      <c r="L91" s="25">
        <v>0</v>
      </c>
      <c r="M91" s="28"/>
    </row>
    <row r="92" spans="2:13" x14ac:dyDescent="0.25">
      <c r="B92" s="27" t="s">
        <v>330</v>
      </c>
      <c r="C92" s="27" t="s">
        <v>12</v>
      </c>
      <c r="D92" s="27" t="s">
        <v>332</v>
      </c>
      <c r="E92" s="27" t="s">
        <v>13</v>
      </c>
      <c r="F92" s="27" t="s">
        <v>198</v>
      </c>
      <c r="G92" s="27"/>
      <c r="H92" s="27" t="s">
        <v>14</v>
      </c>
      <c r="I92" s="27" t="s">
        <v>266</v>
      </c>
      <c r="J92" s="25">
        <v>0</v>
      </c>
      <c r="K92" s="25">
        <v>-2694.1</v>
      </c>
      <c r="L92" s="25">
        <v>0</v>
      </c>
      <c r="M92" s="28"/>
    </row>
    <row r="93" spans="2:13" ht="15" hidden="1" customHeight="1" x14ac:dyDescent="0.25">
      <c r="B93" s="27" t="s">
        <v>330</v>
      </c>
      <c r="C93" s="27" t="s">
        <v>12</v>
      </c>
      <c r="D93" s="27" t="s">
        <v>79</v>
      </c>
      <c r="E93" s="27" t="s">
        <v>13</v>
      </c>
      <c r="F93" s="27" t="s">
        <v>44</v>
      </c>
      <c r="G93" s="27"/>
      <c r="H93" s="27" t="s">
        <v>14</v>
      </c>
      <c r="I93" s="27" t="s">
        <v>266</v>
      </c>
      <c r="J93" s="25">
        <v>-2.79</v>
      </c>
      <c r="K93" s="25">
        <v>-2696.89</v>
      </c>
      <c r="L93" s="25">
        <v>2.79</v>
      </c>
      <c r="M93" s="28"/>
    </row>
    <row r="94" spans="2:13" x14ac:dyDescent="0.25">
      <c r="B94" s="27" t="s">
        <v>330</v>
      </c>
      <c r="C94" s="27" t="s">
        <v>12</v>
      </c>
      <c r="D94" s="27">
        <v>88301</v>
      </c>
      <c r="E94" s="27" t="s">
        <v>13</v>
      </c>
      <c r="F94" s="27" t="s">
        <v>33</v>
      </c>
      <c r="G94" s="27"/>
      <c r="H94" s="27" t="s">
        <v>14</v>
      </c>
      <c r="I94" s="27" t="s">
        <v>266</v>
      </c>
      <c r="J94" s="25">
        <v>-62.58</v>
      </c>
      <c r="K94" s="25">
        <v>-2759.47</v>
      </c>
      <c r="L94" s="25">
        <v>62.58</v>
      </c>
      <c r="M94" s="28"/>
    </row>
    <row r="95" spans="2:13" x14ac:dyDescent="0.25">
      <c r="B95" s="27" t="s">
        <v>330</v>
      </c>
      <c r="C95" s="27" t="s">
        <v>12</v>
      </c>
      <c r="D95" s="27">
        <v>297</v>
      </c>
      <c r="E95" s="27" t="s">
        <v>13</v>
      </c>
      <c r="F95" s="27" t="s">
        <v>51</v>
      </c>
      <c r="G95" s="27"/>
      <c r="H95" s="27" t="s">
        <v>14</v>
      </c>
      <c r="I95" s="27" t="s">
        <v>15</v>
      </c>
      <c r="J95" s="25">
        <v>-223.25</v>
      </c>
      <c r="K95" s="25">
        <v>-2982.72</v>
      </c>
      <c r="L95" s="25">
        <v>223.25</v>
      </c>
      <c r="M95" s="28"/>
    </row>
    <row r="96" spans="2:13" x14ac:dyDescent="0.25">
      <c r="B96" s="27" t="s">
        <v>330</v>
      </c>
      <c r="C96" s="27" t="s">
        <v>12</v>
      </c>
      <c r="D96" s="27">
        <v>1222025</v>
      </c>
      <c r="E96" s="27" t="s">
        <v>13</v>
      </c>
      <c r="F96" s="27" t="s">
        <v>51</v>
      </c>
      <c r="G96" s="27"/>
      <c r="H96" s="27" t="s">
        <v>14</v>
      </c>
      <c r="I96" s="27" t="s">
        <v>15</v>
      </c>
      <c r="J96" s="25">
        <v>-822.18</v>
      </c>
      <c r="K96" s="25">
        <v>-3804.9</v>
      </c>
      <c r="L96" s="25">
        <v>822.18</v>
      </c>
      <c r="M96" s="28"/>
    </row>
    <row r="97" spans="2:13" x14ac:dyDescent="0.25">
      <c r="B97" s="27" t="s">
        <v>330</v>
      </c>
      <c r="C97" s="27" t="s">
        <v>12</v>
      </c>
      <c r="D97" s="27">
        <v>1222025</v>
      </c>
      <c r="E97" s="27" t="s">
        <v>13</v>
      </c>
      <c r="F97" s="27" t="s">
        <v>66</v>
      </c>
      <c r="G97" s="27"/>
      <c r="H97" s="27" t="s">
        <v>14</v>
      </c>
      <c r="I97" s="27" t="s">
        <v>15</v>
      </c>
      <c r="J97" s="25">
        <v>-1013.46</v>
      </c>
      <c r="K97" s="25">
        <v>-4818.3599999999997</v>
      </c>
      <c r="L97" s="25">
        <v>1013.46</v>
      </c>
      <c r="M97" s="28"/>
    </row>
    <row r="98" spans="2:13" x14ac:dyDescent="0.25">
      <c r="B98" s="27" t="s">
        <v>333</v>
      </c>
      <c r="C98" s="27" t="s">
        <v>12</v>
      </c>
      <c r="D98" s="27"/>
      <c r="E98" s="27" t="s">
        <v>13</v>
      </c>
      <c r="F98" s="27" t="s">
        <v>191</v>
      </c>
      <c r="G98" s="27"/>
      <c r="H98" s="27" t="s">
        <v>14</v>
      </c>
      <c r="I98" s="27" t="s">
        <v>266</v>
      </c>
      <c r="J98" s="25">
        <v>0</v>
      </c>
      <c r="K98" s="25">
        <v>-4818.3599999999997</v>
      </c>
      <c r="L98" s="25">
        <v>0</v>
      </c>
      <c r="M98" s="28"/>
    </row>
    <row r="99" spans="2:13" x14ac:dyDescent="0.25">
      <c r="B99" s="27" t="s">
        <v>333</v>
      </c>
      <c r="C99" s="27" t="s">
        <v>12</v>
      </c>
      <c r="D99" s="27">
        <v>35146</v>
      </c>
      <c r="E99" s="27" t="s">
        <v>13</v>
      </c>
      <c r="F99" s="27" t="s">
        <v>191</v>
      </c>
      <c r="G99" s="27"/>
      <c r="H99" s="27" t="s">
        <v>14</v>
      </c>
      <c r="I99" s="27" t="s">
        <v>266</v>
      </c>
      <c r="J99" s="25">
        <v>-2.0499999999999998</v>
      </c>
      <c r="K99" s="25">
        <v>-4820.41</v>
      </c>
      <c r="L99" s="25">
        <v>2.0499999999999998</v>
      </c>
      <c r="M99" s="28"/>
    </row>
    <row r="100" spans="2:13" ht="23.25" x14ac:dyDescent="0.25">
      <c r="B100" s="27" t="s">
        <v>333</v>
      </c>
      <c r="C100" s="27" t="s">
        <v>12</v>
      </c>
      <c r="D100" s="27" t="s">
        <v>334</v>
      </c>
      <c r="E100" s="27" t="s">
        <v>13</v>
      </c>
      <c r="F100" s="27" t="s">
        <v>46</v>
      </c>
      <c r="G100" s="27"/>
      <c r="H100" s="27" t="s">
        <v>14</v>
      </c>
      <c r="I100" s="27" t="s">
        <v>266</v>
      </c>
      <c r="J100" s="25">
        <v>-15.92</v>
      </c>
      <c r="K100" s="25">
        <v>-4836.33</v>
      </c>
      <c r="L100" s="25">
        <v>15.92</v>
      </c>
      <c r="M100" s="28"/>
    </row>
    <row r="101" spans="2:13" x14ac:dyDescent="0.25">
      <c r="B101" s="27" t="s">
        <v>335</v>
      </c>
      <c r="C101" s="27" t="s">
        <v>12</v>
      </c>
      <c r="D101" s="27"/>
      <c r="E101" s="27" t="s">
        <v>13</v>
      </c>
      <c r="F101" s="27" t="s">
        <v>176</v>
      </c>
      <c r="G101" s="27"/>
      <c r="H101" s="27" t="s">
        <v>14</v>
      </c>
      <c r="I101" s="27" t="s">
        <v>15</v>
      </c>
      <c r="J101" s="25">
        <v>0</v>
      </c>
      <c r="K101" s="25">
        <v>-4836.33</v>
      </c>
      <c r="L101" s="25">
        <v>0</v>
      </c>
      <c r="M101" s="28"/>
    </row>
    <row r="102" spans="2:13" x14ac:dyDescent="0.25">
      <c r="B102" s="27" t="s">
        <v>335</v>
      </c>
      <c r="C102" s="27" t="s">
        <v>12</v>
      </c>
      <c r="D102" s="27">
        <v>5912634</v>
      </c>
      <c r="E102" s="27" t="s">
        <v>13</v>
      </c>
      <c r="F102" s="27" t="s">
        <v>63</v>
      </c>
      <c r="G102" s="27"/>
      <c r="H102" s="27" t="s">
        <v>14</v>
      </c>
      <c r="I102" s="27" t="s">
        <v>266</v>
      </c>
      <c r="J102" s="25">
        <v>-2.58</v>
      </c>
      <c r="K102" s="25">
        <v>-4838.91</v>
      </c>
      <c r="L102" s="25">
        <v>2.58</v>
      </c>
      <c r="M102" s="28"/>
    </row>
    <row r="103" spans="2:13" x14ac:dyDescent="0.25">
      <c r="B103" s="27" t="s">
        <v>335</v>
      </c>
      <c r="C103" s="27" t="s">
        <v>12</v>
      </c>
      <c r="D103" s="27">
        <v>4109</v>
      </c>
      <c r="E103" s="27" t="s">
        <v>13</v>
      </c>
      <c r="F103" s="27" t="s">
        <v>49</v>
      </c>
      <c r="G103" s="27"/>
      <c r="H103" s="27" t="s">
        <v>14</v>
      </c>
      <c r="I103" s="27" t="s">
        <v>266</v>
      </c>
      <c r="J103" s="25">
        <v>-5.48</v>
      </c>
      <c r="K103" s="25">
        <v>-4844.3900000000003</v>
      </c>
      <c r="L103" s="25">
        <v>5.48</v>
      </c>
      <c r="M103" s="28"/>
    </row>
    <row r="104" spans="2:13" x14ac:dyDescent="0.25">
      <c r="B104" s="27" t="s">
        <v>335</v>
      </c>
      <c r="C104" s="27" t="s">
        <v>12</v>
      </c>
      <c r="D104" s="27">
        <v>2103357626</v>
      </c>
      <c r="E104" s="27" t="s">
        <v>13</v>
      </c>
      <c r="F104" s="27" t="s">
        <v>37</v>
      </c>
      <c r="G104" s="27"/>
      <c r="H104" s="27" t="s">
        <v>14</v>
      </c>
      <c r="I104" s="27" t="s">
        <v>266</v>
      </c>
      <c r="J104" s="25">
        <v>-8.4700000000000006</v>
      </c>
      <c r="K104" s="25">
        <v>-4852.8599999999997</v>
      </c>
      <c r="L104" s="25">
        <v>8.4700000000000006</v>
      </c>
      <c r="M104" s="28"/>
    </row>
    <row r="105" spans="2:13" ht="23.25" x14ac:dyDescent="0.25">
      <c r="B105" s="27" t="s">
        <v>335</v>
      </c>
      <c r="C105" s="27" t="s">
        <v>12</v>
      </c>
      <c r="D105" s="27" t="s">
        <v>336</v>
      </c>
      <c r="E105" s="27" t="s">
        <v>13</v>
      </c>
      <c r="F105" s="27" t="s">
        <v>174</v>
      </c>
      <c r="G105" s="27"/>
      <c r="H105" s="27" t="s">
        <v>14</v>
      </c>
      <c r="I105" s="27" t="s">
        <v>266</v>
      </c>
      <c r="J105" s="25">
        <v>-13.52</v>
      </c>
      <c r="K105" s="25">
        <v>-4866.38</v>
      </c>
      <c r="L105" s="25">
        <v>13.52</v>
      </c>
      <c r="M105" s="28"/>
    </row>
    <row r="106" spans="2:13" ht="23.25" x14ac:dyDescent="0.25">
      <c r="B106" s="27" t="s">
        <v>337</v>
      </c>
      <c r="C106" s="27" t="s">
        <v>12</v>
      </c>
      <c r="D106" s="27" t="s">
        <v>338</v>
      </c>
      <c r="E106" s="27" t="s">
        <v>13</v>
      </c>
      <c r="F106" s="27" t="s">
        <v>189</v>
      </c>
      <c r="G106" s="27"/>
      <c r="H106" s="27" t="s">
        <v>14</v>
      </c>
      <c r="I106" s="27" t="s">
        <v>266</v>
      </c>
      <c r="J106" s="25">
        <v>-0.77</v>
      </c>
      <c r="K106" s="25">
        <v>-4867.1499999999996</v>
      </c>
      <c r="L106" s="25">
        <v>0.77</v>
      </c>
      <c r="M106" s="28"/>
    </row>
    <row r="107" spans="2:13" x14ac:dyDescent="0.25">
      <c r="B107" s="27" t="s">
        <v>337</v>
      </c>
      <c r="C107" s="27" t="s">
        <v>12</v>
      </c>
      <c r="D107" s="27">
        <v>231107</v>
      </c>
      <c r="E107" s="27" t="s">
        <v>13</v>
      </c>
      <c r="F107" s="27" t="s">
        <v>59</v>
      </c>
      <c r="G107" s="27"/>
      <c r="H107" s="27" t="s">
        <v>14</v>
      </c>
      <c r="I107" s="27" t="s">
        <v>266</v>
      </c>
      <c r="J107" s="25">
        <v>-10.44</v>
      </c>
      <c r="K107" s="25">
        <v>-4877.59</v>
      </c>
      <c r="L107" s="25">
        <v>10.44</v>
      </c>
      <c r="M107" s="28"/>
    </row>
    <row r="108" spans="2:13" x14ac:dyDescent="0.25">
      <c r="B108" s="27" t="s">
        <v>339</v>
      </c>
      <c r="C108" s="27" t="s">
        <v>12</v>
      </c>
      <c r="D108" s="27">
        <v>219</v>
      </c>
      <c r="E108" s="27" t="s">
        <v>13</v>
      </c>
      <c r="F108" s="27" t="s">
        <v>340</v>
      </c>
      <c r="G108" s="27"/>
      <c r="H108" s="27" t="s">
        <v>14</v>
      </c>
      <c r="I108" s="27" t="s">
        <v>266</v>
      </c>
      <c r="J108" s="25">
        <v>0</v>
      </c>
      <c r="K108" s="25">
        <v>-4877.59</v>
      </c>
      <c r="L108" s="25">
        <v>0</v>
      </c>
      <c r="M108" s="28"/>
    </row>
    <row r="109" spans="2:13" ht="23.25" x14ac:dyDescent="0.25">
      <c r="B109" s="27" t="s">
        <v>339</v>
      </c>
      <c r="C109" s="27" t="s">
        <v>12</v>
      </c>
      <c r="D109" s="27" t="s">
        <v>341</v>
      </c>
      <c r="E109" s="27" t="s">
        <v>13</v>
      </c>
      <c r="F109" s="27" t="s">
        <v>342</v>
      </c>
      <c r="G109" s="27"/>
      <c r="H109" s="27" t="s">
        <v>14</v>
      </c>
      <c r="I109" s="27" t="s">
        <v>15</v>
      </c>
      <c r="J109" s="25">
        <v>0</v>
      </c>
      <c r="K109" s="25">
        <v>-4877.59</v>
      </c>
      <c r="L109" s="25">
        <v>0</v>
      </c>
      <c r="M109" s="28"/>
    </row>
    <row r="110" spans="2:13" x14ac:dyDescent="0.25">
      <c r="B110" s="27" t="s">
        <v>339</v>
      </c>
      <c r="C110" s="27" t="s">
        <v>12</v>
      </c>
      <c r="D110" s="27"/>
      <c r="E110" s="27" t="s">
        <v>13</v>
      </c>
      <c r="F110" s="27" t="s">
        <v>172</v>
      </c>
      <c r="G110" s="27"/>
      <c r="H110" s="27" t="s">
        <v>14</v>
      </c>
      <c r="I110" s="27" t="s">
        <v>266</v>
      </c>
      <c r="J110" s="25">
        <v>0</v>
      </c>
      <c r="K110" s="25">
        <v>-4877.59</v>
      </c>
      <c r="L110" s="25">
        <v>0</v>
      </c>
      <c r="M110" s="28"/>
    </row>
    <row r="111" spans="2:13" x14ac:dyDescent="0.25">
      <c r="B111" s="27" t="s">
        <v>339</v>
      </c>
      <c r="C111" s="27" t="s">
        <v>12</v>
      </c>
      <c r="D111" s="27">
        <v>219</v>
      </c>
      <c r="E111" s="27" t="s">
        <v>13</v>
      </c>
      <c r="F111" s="27" t="s">
        <v>340</v>
      </c>
      <c r="G111" s="27"/>
      <c r="H111" s="27" t="s">
        <v>14</v>
      </c>
      <c r="I111" s="27" t="s">
        <v>266</v>
      </c>
      <c r="J111" s="25">
        <v>-0.5</v>
      </c>
      <c r="K111" s="25">
        <v>-4878.09</v>
      </c>
      <c r="L111" s="25">
        <v>0.5</v>
      </c>
      <c r="M111" s="28"/>
    </row>
    <row r="112" spans="2:13" x14ac:dyDescent="0.25">
      <c r="B112" s="27" t="s">
        <v>339</v>
      </c>
      <c r="C112" s="27" t="s">
        <v>12</v>
      </c>
      <c r="D112" s="27" t="s">
        <v>343</v>
      </c>
      <c r="E112" s="27" t="s">
        <v>13</v>
      </c>
      <c r="F112" s="27" t="s">
        <v>44</v>
      </c>
      <c r="G112" s="27"/>
      <c r="H112" s="27" t="s">
        <v>14</v>
      </c>
      <c r="I112" s="27" t="s">
        <v>266</v>
      </c>
      <c r="J112" s="25">
        <v>-3.3</v>
      </c>
      <c r="K112" s="25">
        <v>-4881.3900000000003</v>
      </c>
      <c r="L112" s="25">
        <v>3.3</v>
      </c>
      <c r="M112" s="28"/>
    </row>
    <row r="113" spans="1:13" x14ac:dyDescent="0.25">
      <c r="B113" s="27" t="s">
        <v>339</v>
      </c>
      <c r="C113" s="27" t="s">
        <v>12</v>
      </c>
      <c r="D113" s="27" t="s">
        <v>344</v>
      </c>
      <c r="E113" s="27" t="s">
        <v>13</v>
      </c>
      <c r="F113" s="27" t="s">
        <v>80</v>
      </c>
      <c r="G113" s="27"/>
      <c r="H113" s="27" t="s">
        <v>14</v>
      </c>
      <c r="I113" s="27" t="s">
        <v>266</v>
      </c>
      <c r="J113" s="25">
        <v>-5.05</v>
      </c>
      <c r="K113" s="25">
        <v>-4886.4399999999996</v>
      </c>
      <c r="L113" s="25">
        <v>5.05</v>
      </c>
      <c r="M113" s="28"/>
    </row>
    <row r="114" spans="1:13" x14ac:dyDescent="0.25">
      <c r="A114" s="30"/>
      <c r="B114" s="31" t="s">
        <v>345</v>
      </c>
      <c r="C114" s="31" t="s">
        <v>26</v>
      </c>
      <c r="D114" s="31"/>
      <c r="E114" s="31" t="s">
        <v>13</v>
      </c>
      <c r="F114" s="31" t="s">
        <v>63</v>
      </c>
      <c r="G114" s="31"/>
      <c r="H114" s="31" t="s">
        <v>14</v>
      </c>
      <c r="I114" s="31" t="s">
        <v>266</v>
      </c>
      <c r="J114" s="32">
        <v>2.75</v>
      </c>
      <c r="K114" s="32">
        <v>-4883.6899999999996</v>
      </c>
      <c r="L114" s="33"/>
      <c r="M114" s="32">
        <v>2.75</v>
      </c>
    </row>
    <row r="115" spans="1:13" x14ac:dyDescent="0.25">
      <c r="B115" s="27" t="s">
        <v>345</v>
      </c>
      <c r="C115" s="27" t="s">
        <v>12</v>
      </c>
      <c r="D115" s="27" t="s">
        <v>346</v>
      </c>
      <c r="E115" s="27" t="s">
        <v>13</v>
      </c>
      <c r="F115" s="27" t="s">
        <v>42</v>
      </c>
      <c r="G115" s="27"/>
      <c r="H115" s="27" t="s">
        <v>14</v>
      </c>
      <c r="I115" s="27" t="s">
        <v>266</v>
      </c>
      <c r="J115" s="25">
        <v>-0.76</v>
      </c>
      <c r="K115" s="25">
        <v>-4884.45</v>
      </c>
      <c r="L115" s="25">
        <v>0.76</v>
      </c>
      <c r="M115" s="28"/>
    </row>
    <row r="116" spans="1:13" x14ac:dyDescent="0.25">
      <c r="B116" s="27" t="s">
        <v>345</v>
      </c>
      <c r="C116" s="27" t="s">
        <v>12</v>
      </c>
      <c r="D116" s="27">
        <v>5919378</v>
      </c>
      <c r="E116" s="27" t="s">
        <v>13</v>
      </c>
      <c r="F116" s="27" t="s">
        <v>63</v>
      </c>
      <c r="G116" s="27"/>
      <c r="H116" s="27" t="s">
        <v>14</v>
      </c>
      <c r="I116" s="27" t="s">
        <v>266</v>
      </c>
      <c r="J116" s="25">
        <v>-2.16</v>
      </c>
      <c r="K116" s="25">
        <v>-4886.6099999999997</v>
      </c>
      <c r="L116" s="25">
        <v>2.16</v>
      </c>
      <c r="M116" s="28"/>
    </row>
    <row r="117" spans="1:13" x14ac:dyDescent="0.25">
      <c r="B117" s="27" t="s">
        <v>345</v>
      </c>
      <c r="C117" s="27" t="s">
        <v>12</v>
      </c>
      <c r="D117" s="27">
        <v>5919459</v>
      </c>
      <c r="E117" s="27" t="s">
        <v>13</v>
      </c>
      <c r="F117" s="27" t="s">
        <v>63</v>
      </c>
      <c r="G117" s="27"/>
      <c r="H117" s="27" t="s">
        <v>14</v>
      </c>
      <c r="I117" s="27" t="s">
        <v>266</v>
      </c>
      <c r="J117" s="25">
        <v>-5.77</v>
      </c>
      <c r="K117" s="25">
        <v>-4892.38</v>
      </c>
      <c r="L117" s="25">
        <v>5.77</v>
      </c>
      <c r="M117" s="28"/>
    </row>
    <row r="118" spans="1:13" x14ac:dyDescent="0.25">
      <c r="B118" s="27" t="s">
        <v>345</v>
      </c>
      <c r="C118" s="27" t="s">
        <v>12</v>
      </c>
      <c r="D118" s="27">
        <v>3312090</v>
      </c>
      <c r="E118" s="27" t="s">
        <v>13</v>
      </c>
      <c r="F118" s="27" t="s">
        <v>70</v>
      </c>
      <c r="G118" s="27"/>
      <c r="H118" s="27" t="s">
        <v>14</v>
      </c>
      <c r="I118" s="27" t="s">
        <v>266</v>
      </c>
      <c r="J118" s="25">
        <v>-14.54</v>
      </c>
      <c r="K118" s="25">
        <v>-4906.92</v>
      </c>
      <c r="L118" s="25">
        <v>14.54</v>
      </c>
      <c r="M118" s="28"/>
    </row>
    <row r="119" spans="1:13" x14ac:dyDescent="0.25">
      <c r="B119" s="27" t="s">
        <v>345</v>
      </c>
      <c r="C119" s="27" t="s">
        <v>12</v>
      </c>
      <c r="D119" s="27">
        <v>50524880</v>
      </c>
      <c r="E119" s="27" t="s">
        <v>13</v>
      </c>
      <c r="F119" s="27" t="s">
        <v>82</v>
      </c>
      <c r="G119" s="27"/>
      <c r="H119" s="27" t="s">
        <v>14</v>
      </c>
      <c r="I119" s="27" t="s">
        <v>266</v>
      </c>
      <c r="J119" s="25">
        <v>-18.670000000000002</v>
      </c>
      <c r="K119" s="25">
        <v>-4925.59</v>
      </c>
      <c r="L119" s="25">
        <v>18.670000000000002</v>
      </c>
      <c r="M119" s="28"/>
    </row>
    <row r="120" spans="1:13" x14ac:dyDescent="0.25">
      <c r="B120" s="27" t="s">
        <v>345</v>
      </c>
      <c r="C120" s="27" t="s">
        <v>12</v>
      </c>
      <c r="D120" s="27">
        <v>1029</v>
      </c>
      <c r="E120" s="27" t="s">
        <v>13</v>
      </c>
      <c r="F120" s="27" t="s">
        <v>83</v>
      </c>
      <c r="G120" s="27"/>
      <c r="H120" s="27" t="s">
        <v>14</v>
      </c>
      <c r="I120" s="27" t="s">
        <v>15</v>
      </c>
      <c r="J120" s="25">
        <v>-60</v>
      </c>
      <c r="K120" s="25">
        <v>-4985.59</v>
      </c>
      <c r="L120" s="25">
        <v>60</v>
      </c>
      <c r="M120" s="28"/>
    </row>
    <row r="121" spans="1:13" x14ac:dyDescent="0.25">
      <c r="B121" s="27" t="s">
        <v>345</v>
      </c>
      <c r="C121" s="27" t="s">
        <v>12</v>
      </c>
      <c r="D121" s="27">
        <v>88644</v>
      </c>
      <c r="E121" s="27" t="s">
        <v>13</v>
      </c>
      <c r="F121" s="27" t="s">
        <v>33</v>
      </c>
      <c r="G121" s="27"/>
      <c r="H121" s="27" t="s">
        <v>14</v>
      </c>
      <c r="I121" s="27" t="s">
        <v>266</v>
      </c>
      <c r="J121" s="25">
        <v>-67.5</v>
      </c>
      <c r="K121" s="25">
        <v>-5053.09</v>
      </c>
      <c r="L121" s="25">
        <v>67.5</v>
      </c>
      <c r="M121" s="28"/>
    </row>
    <row r="122" spans="1:13" x14ac:dyDescent="0.25">
      <c r="B122" s="27" t="s">
        <v>345</v>
      </c>
      <c r="C122" s="27" t="s">
        <v>12</v>
      </c>
      <c r="D122" s="27">
        <v>1426</v>
      </c>
      <c r="E122" s="27" t="s">
        <v>13</v>
      </c>
      <c r="F122" s="27" t="s">
        <v>75</v>
      </c>
      <c r="G122" s="27"/>
      <c r="H122" s="27" t="s">
        <v>14</v>
      </c>
      <c r="I122" s="27" t="s">
        <v>15</v>
      </c>
      <c r="J122" s="25">
        <v>-404.76</v>
      </c>
      <c r="K122" s="25">
        <v>-5457.85</v>
      </c>
      <c r="L122" s="25">
        <v>404.76</v>
      </c>
      <c r="M122" s="28"/>
    </row>
    <row r="123" spans="1:13" x14ac:dyDescent="0.25">
      <c r="B123" s="27" t="s">
        <v>347</v>
      </c>
      <c r="C123" s="27" t="s">
        <v>12</v>
      </c>
      <c r="D123" s="27"/>
      <c r="E123" s="27" t="s">
        <v>13</v>
      </c>
      <c r="F123" s="27" t="s">
        <v>176</v>
      </c>
      <c r="G123" s="27"/>
      <c r="H123" s="27" t="s">
        <v>14</v>
      </c>
      <c r="I123" s="27" t="s">
        <v>15</v>
      </c>
      <c r="J123" s="25">
        <v>0</v>
      </c>
      <c r="K123" s="25">
        <v>-5457.85</v>
      </c>
      <c r="L123" s="25">
        <v>0</v>
      </c>
      <c r="M123" s="28"/>
    </row>
    <row r="124" spans="1:13" x14ac:dyDescent="0.25">
      <c r="B124" s="27" t="s">
        <v>347</v>
      </c>
      <c r="C124" s="27" t="s">
        <v>12</v>
      </c>
      <c r="D124" s="27"/>
      <c r="E124" s="27" t="s">
        <v>13</v>
      </c>
      <c r="F124" s="27" t="s">
        <v>177</v>
      </c>
      <c r="G124" s="27"/>
      <c r="H124" s="27" t="s">
        <v>14</v>
      </c>
      <c r="I124" s="27" t="s">
        <v>266</v>
      </c>
      <c r="J124" s="25">
        <v>0</v>
      </c>
      <c r="K124" s="25">
        <v>-5457.85</v>
      </c>
      <c r="L124" s="25">
        <v>0</v>
      </c>
      <c r="M124" s="28"/>
    </row>
    <row r="125" spans="1:13" x14ac:dyDescent="0.25">
      <c r="B125" s="27" t="s">
        <v>347</v>
      </c>
      <c r="C125" s="27" t="s">
        <v>12</v>
      </c>
      <c r="D125" s="27"/>
      <c r="E125" s="27" t="s">
        <v>13</v>
      </c>
      <c r="F125" s="27" t="s">
        <v>177</v>
      </c>
      <c r="G125" s="27"/>
      <c r="H125" s="27" t="s">
        <v>14</v>
      </c>
      <c r="I125" s="27" t="s">
        <v>266</v>
      </c>
      <c r="J125" s="25">
        <v>0</v>
      </c>
      <c r="K125" s="25">
        <v>-5457.85</v>
      </c>
      <c r="L125" s="25">
        <v>0</v>
      </c>
      <c r="M125" s="28"/>
    </row>
    <row r="126" spans="1:13" x14ac:dyDescent="0.25">
      <c r="B126" s="27" t="s">
        <v>347</v>
      </c>
      <c r="C126" s="27" t="s">
        <v>12</v>
      </c>
      <c r="D126" s="27" t="s">
        <v>348</v>
      </c>
      <c r="E126" s="27" t="s">
        <v>13</v>
      </c>
      <c r="F126" s="27" t="s">
        <v>41</v>
      </c>
      <c r="G126" s="27"/>
      <c r="H126" s="27" t="s">
        <v>14</v>
      </c>
      <c r="I126" s="27" t="s">
        <v>266</v>
      </c>
      <c r="J126" s="25">
        <v>-0.55000000000000004</v>
      </c>
      <c r="K126" s="25">
        <v>-5458.4</v>
      </c>
      <c r="L126" s="25">
        <v>0.55000000000000004</v>
      </c>
      <c r="M126" s="28"/>
    </row>
    <row r="127" spans="1:13" x14ac:dyDescent="0.25">
      <c r="B127" s="27" t="s">
        <v>347</v>
      </c>
      <c r="C127" s="27" t="s">
        <v>12</v>
      </c>
      <c r="D127" s="27" t="s">
        <v>349</v>
      </c>
      <c r="E127" s="27" t="s">
        <v>13</v>
      </c>
      <c r="F127" s="27" t="s">
        <v>44</v>
      </c>
      <c r="G127" s="27"/>
      <c r="H127" s="27" t="s">
        <v>14</v>
      </c>
      <c r="I127" s="27" t="s">
        <v>266</v>
      </c>
      <c r="J127" s="25">
        <v>-0.96</v>
      </c>
      <c r="K127" s="25">
        <v>-5459.36</v>
      </c>
      <c r="L127" s="25">
        <v>0.96</v>
      </c>
      <c r="M127" s="28"/>
    </row>
    <row r="128" spans="1:13" ht="23.25" x14ac:dyDescent="0.25">
      <c r="B128" s="27" t="s">
        <v>347</v>
      </c>
      <c r="C128" s="27" t="s">
        <v>12</v>
      </c>
      <c r="D128" s="27" t="s">
        <v>350</v>
      </c>
      <c r="E128" s="27" t="s">
        <v>13</v>
      </c>
      <c r="F128" s="27" t="s">
        <v>174</v>
      </c>
      <c r="G128" s="27"/>
      <c r="H128" s="27" t="s">
        <v>14</v>
      </c>
      <c r="I128" s="27" t="s">
        <v>266</v>
      </c>
      <c r="J128" s="25">
        <v>-4.83</v>
      </c>
      <c r="K128" s="25">
        <v>-5464.19</v>
      </c>
      <c r="L128" s="25">
        <v>4.83</v>
      </c>
      <c r="M128" s="28"/>
    </row>
    <row r="129" spans="2:13" x14ac:dyDescent="0.25">
      <c r="B129" s="27" t="s">
        <v>347</v>
      </c>
      <c r="C129" s="27" t="s">
        <v>12</v>
      </c>
      <c r="D129" s="27">
        <v>30735840</v>
      </c>
      <c r="E129" s="27" t="s">
        <v>13</v>
      </c>
      <c r="F129" s="27" t="s">
        <v>351</v>
      </c>
      <c r="G129" s="27"/>
      <c r="H129" s="27" t="s">
        <v>14</v>
      </c>
      <c r="I129" s="27" t="s">
        <v>266</v>
      </c>
      <c r="J129" s="25">
        <v>-22.44</v>
      </c>
      <c r="K129" s="25">
        <v>-5486.63</v>
      </c>
      <c r="L129" s="25">
        <v>22.44</v>
      </c>
      <c r="M129" s="28"/>
    </row>
    <row r="130" spans="2:13" x14ac:dyDescent="0.25">
      <c r="B130" s="27" t="s">
        <v>347</v>
      </c>
      <c r="C130" s="27" t="s">
        <v>12</v>
      </c>
      <c r="D130" s="27"/>
      <c r="E130" s="27" t="s">
        <v>13</v>
      </c>
      <c r="F130" s="27" t="s">
        <v>29</v>
      </c>
      <c r="G130" s="27"/>
      <c r="H130" s="27" t="s">
        <v>14</v>
      </c>
      <c r="I130" s="27" t="s">
        <v>266</v>
      </c>
      <c r="J130" s="25">
        <v>-22.78</v>
      </c>
      <c r="K130" s="25">
        <v>-5509.41</v>
      </c>
      <c r="L130" s="25">
        <v>22.78</v>
      </c>
      <c r="M130" s="28"/>
    </row>
    <row r="131" spans="2:13" x14ac:dyDescent="0.25">
      <c r="B131" s="27" t="s">
        <v>347</v>
      </c>
      <c r="C131" s="27" t="s">
        <v>12</v>
      </c>
      <c r="D131" s="27">
        <v>7289</v>
      </c>
      <c r="E131" s="27" t="s">
        <v>13</v>
      </c>
      <c r="F131" s="27" t="s">
        <v>77</v>
      </c>
      <c r="G131" s="27"/>
      <c r="H131" s="27" t="s">
        <v>14</v>
      </c>
      <c r="I131" s="27" t="s">
        <v>15</v>
      </c>
      <c r="J131" s="25">
        <v>-426.33</v>
      </c>
      <c r="K131" s="25">
        <v>-5935.74</v>
      </c>
      <c r="L131" s="25">
        <v>426.33</v>
      </c>
      <c r="M131" s="28"/>
    </row>
    <row r="132" spans="2:13" x14ac:dyDescent="0.25">
      <c r="B132" s="27" t="s">
        <v>347</v>
      </c>
      <c r="C132" s="27" t="s">
        <v>12</v>
      </c>
      <c r="D132" s="27">
        <v>7282</v>
      </c>
      <c r="E132" s="27" t="s">
        <v>13</v>
      </c>
      <c r="F132" s="27" t="s">
        <v>77</v>
      </c>
      <c r="G132" s="27"/>
      <c r="H132" s="27" t="s">
        <v>14</v>
      </c>
      <c r="I132" s="27" t="s">
        <v>15</v>
      </c>
      <c r="J132" s="25">
        <v>-982.13</v>
      </c>
      <c r="K132" s="25">
        <v>-6917.87</v>
      </c>
      <c r="L132" s="25">
        <v>982.13</v>
      </c>
      <c r="M132" s="28"/>
    </row>
    <row r="133" spans="2:13" x14ac:dyDescent="0.25">
      <c r="B133" s="27" t="s">
        <v>352</v>
      </c>
      <c r="C133" s="27" t="s">
        <v>12</v>
      </c>
      <c r="D133" s="27"/>
      <c r="E133" s="27" t="s">
        <v>13</v>
      </c>
      <c r="F133" s="27" t="s">
        <v>36</v>
      </c>
      <c r="G133" s="27"/>
      <c r="H133" s="27" t="s">
        <v>14</v>
      </c>
      <c r="I133" s="27" t="s">
        <v>266</v>
      </c>
      <c r="J133" s="25">
        <v>0</v>
      </c>
      <c r="K133" s="25">
        <v>-6917.87</v>
      </c>
      <c r="L133" s="25">
        <v>0</v>
      </c>
      <c r="M133" s="28"/>
    </row>
    <row r="134" spans="2:13" x14ac:dyDescent="0.25">
      <c r="B134" s="27" t="s">
        <v>352</v>
      </c>
      <c r="C134" s="27" t="s">
        <v>12</v>
      </c>
      <c r="D134" s="27" t="s">
        <v>353</v>
      </c>
      <c r="E134" s="27" t="s">
        <v>13</v>
      </c>
      <c r="F134" s="27" t="s">
        <v>194</v>
      </c>
      <c r="G134" s="27"/>
      <c r="H134" s="27" t="s">
        <v>14</v>
      </c>
      <c r="I134" s="27" t="s">
        <v>266</v>
      </c>
      <c r="J134" s="25">
        <v>0</v>
      </c>
      <c r="K134" s="25">
        <v>-6917.87</v>
      </c>
      <c r="L134" s="25">
        <v>0</v>
      </c>
      <c r="M134" s="28"/>
    </row>
    <row r="135" spans="2:13" x14ac:dyDescent="0.25">
      <c r="B135" s="27" t="s">
        <v>352</v>
      </c>
      <c r="C135" s="27" t="s">
        <v>12</v>
      </c>
      <c r="D135" s="27">
        <v>12925</v>
      </c>
      <c r="E135" s="27" t="s">
        <v>13</v>
      </c>
      <c r="F135" s="27"/>
      <c r="G135" s="27"/>
      <c r="H135" s="27" t="s">
        <v>14</v>
      </c>
      <c r="I135" s="27" t="s">
        <v>15</v>
      </c>
      <c r="J135" s="25">
        <v>0</v>
      </c>
      <c r="K135" s="25">
        <v>-6917.87</v>
      </c>
      <c r="L135" s="25">
        <v>0</v>
      </c>
      <c r="M135" s="28"/>
    </row>
    <row r="136" spans="2:13" x14ac:dyDescent="0.25">
      <c r="B136" s="27" t="s">
        <v>352</v>
      </c>
      <c r="C136" s="27" t="s">
        <v>12</v>
      </c>
      <c r="D136" s="27" t="s">
        <v>354</v>
      </c>
      <c r="E136" s="27" t="s">
        <v>13</v>
      </c>
      <c r="F136" s="27" t="s">
        <v>41</v>
      </c>
      <c r="G136" s="27"/>
      <c r="H136" s="27" t="s">
        <v>14</v>
      </c>
      <c r="I136" s="27" t="s">
        <v>266</v>
      </c>
      <c r="J136" s="25">
        <v>-1.6</v>
      </c>
      <c r="K136" s="25">
        <v>-6919.47</v>
      </c>
      <c r="L136" s="25">
        <v>1.6</v>
      </c>
      <c r="M136" s="28"/>
    </row>
    <row r="137" spans="2:13" x14ac:dyDescent="0.25">
      <c r="B137" s="27" t="s">
        <v>352</v>
      </c>
      <c r="C137" s="27" t="s">
        <v>12</v>
      </c>
      <c r="D137" s="27"/>
      <c r="E137" s="27" t="s">
        <v>13</v>
      </c>
      <c r="F137" s="27" t="s">
        <v>43</v>
      </c>
      <c r="G137" s="27"/>
      <c r="H137" s="27" t="s">
        <v>14</v>
      </c>
      <c r="I137" s="27" t="s">
        <v>266</v>
      </c>
      <c r="J137" s="25">
        <v>-2.77</v>
      </c>
      <c r="K137" s="25">
        <v>-6922.24</v>
      </c>
      <c r="L137" s="25">
        <v>2.77</v>
      </c>
      <c r="M137" s="28"/>
    </row>
    <row r="138" spans="2:13" x14ac:dyDescent="0.25">
      <c r="B138" s="27" t="s">
        <v>355</v>
      </c>
      <c r="C138" s="27" t="s">
        <v>12</v>
      </c>
      <c r="D138" s="27"/>
      <c r="E138" s="27" t="s">
        <v>13</v>
      </c>
      <c r="F138" s="27" t="s">
        <v>177</v>
      </c>
      <c r="G138" s="27"/>
      <c r="H138" s="27" t="s">
        <v>14</v>
      </c>
      <c r="I138" s="27" t="s">
        <v>266</v>
      </c>
      <c r="J138" s="25">
        <v>0</v>
      </c>
      <c r="K138" s="25">
        <v>-6922.24</v>
      </c>
      <c r="L138" s="25">
        <v>0</v>
      </c>
      <c r="M138" s="28"/>
    </row>
    <row r="139" spans="2:13" ht="15" hidden="1" customHeight="1" x14ac:dyDescent="0.25">
      <c r="B139" s="27" t="s">
        <v>355</v>
      </c>
      <c r="C139" s="27" t="s">
        <v>12</v>
      </c>
      <c r="D139" s="27"/>
      <c r="E139" s="27" t="s">
        <v>13</v>
      </c>
      <c r="F139" s="27" t="s">
        <v>177</v>
      </c>
      <c r="G139" s="27"/>
      <c r="H139" s="27" t="s">
        <v>14</v>
      </c>
      <c r="I139" s="27" t="s">
        <v>266</v>
      </c>
      <c r="J139" s="25">
        <v>0</v>
      </c>
      <c r="K139" s="25">
        <v>-6922.24</v>
      </c>
      <c r="L139" s="25">
        <v>0</v>
      </c>
      <c r="M139" s="28"/>
    </row>
    <row r="140" spans="2:13" x14ac:dyDescent="0.25">
      <c r="B140" s="27" t="s">
        <v>355</v>
      </c>
      <c r="C140" s="27" t="s">
        <v>12</v>
      </c>
      <c r="D140" s="27"/>
      <c r="E140" s="27" t="s">
        <v>13</v>
      </c>
      <c r="F140" s="27" t="s">
        <v>60</v>
      </c>
      <c r="G140" s="27"/>
      <c r="H140" s="27" t="s">
        <v>14</v>
      </c>
      <c r="I140" s="27" t="s">
        <v>266</v>
      </c>
      <c r="J140" s="25">
        <v>0</v>
      </c>
      <c r="K140" s="25">
        <v>-6922.24</v>
      </c>
      <c r="L140" s="25">
        <v>0</v>
      </c>
      <c r="M140" s="28"/>
    </row>
    <row r="141" spans="2:13" x14ac:dyDescent="0.25">
      <c r="B141" s="27" t="s">
        <v>355</v>
      </c>
      <c r="C141" s="27" t="s">
        <v>12</v>
      </c>
      <c r="D141" s="27" t="s">
        <v>356</v>
      </c>
      <c r="E141" s="27" t="s">
        <v>13</v>
      </c>
      <c r="F141" s="27" t="s">
        <v>52</v>
      </c>
      <c r="G141" s="27"/>
      <c r="H141" s="27" t="s">
        <v>14</v>
      </c>
      <c r="I141" s="27" t="s">
        <v>266</v>
      </c>
      <c r="J141" s="25">
        <v>-9.52</v>
      </c>
      <c r="K141" s="25">
        <v>-6931.76</v>
      </c>
      <c r="L141" s="25">
        <v>9.52</v>
      </c>
      <c r="M141" s="28"/>
    </row>
    <row r="142" spans="2:13" ht="23.25" x14ac:dyDescent="0.25">
      <c r="B142" s="27" t="s">
        <v>355</v>
      </c>
      <c r="C142" s="27" t="s">
        <v>12</v>
      </c>
      <c r="D142" s="27" t="s">
        <v>357</v>
      </c>
      <c r="E142" s="27" t="s">
        <v>13</v>
      </c>
      <c r="F142" s="27" t="s">
        <v>188</v>
      </c>
      <c r="G142" s="27"/>
      <c r="H142" s="27" t="s">
        <v>14</v>
      </c>
      <c r="I142" s="27" t="s">
        <v>266</v>
      </c>
      <c r="J142" s="25">
        <v>-20.98</v>
      </c>
      <c r="K142" s="25">
        <v>-6952.74</v>
      </c>
      <c r="L142" s="25">
        <v>20.98</v>
      </c>
      <c r="M142" s="28"/>
    </row>
    <row r="143" spans="2:13" x14ac:dyDescent="0.25">
      <c r="B143" s="27" t="s">
        <v>358</v>
      </c>
      <c r="C143" s="27" t="s">
        <v>26</v>
      </c>
      <c r="D143" s="27"/>
      <c r="E143" s="27" t="s">
        <v>13</v>
      </c>
      <c r="F143" s="27" t="s">
        <v>25</v>
      </c>
      <c r="G143" s="27"/>
      <c r="H143" s="27" t="s">
        <v>14</v>
      </c>
      <c r="I143" s="27" t="s">
        <v>266</v>
      </c>
      <c r="J143" s="25">
        <v>0</v>
      </c>
      <c r="K143" s="25">
        <v>-6952.74</v>
      </c>
      <c r="L143" s="25">
        <v>0</v>
      </c>
      <c r="M143" s="28"/>
    </row>
    <row r="144" spans="2:13" x14ac:dyDescent="0.25">
      <c r="B144" s="27" t="s">
        <v>358</v>
      </c>
      <c r="C144" s="27" t="s">
        <v>26</v>
      </c>
      <c r="D144" s="27"/>
      <c r="E144" s="27" t="s">
        <v>13</v>
      </c>
      <c r="F144" s="27" t="s">
        <v>25</v>
      </c>
      <c r="G144" s="27"/>
      <c r="H144" s="27" t="s">
        <v>14</v>
      </c>
      <c r="I144" s="27" t="s">
        <v>266</v>
      </c>
      <c r="J144" s="25">
        <v>0</v>
      </c>
      <c r="K144" s="25">
        <v>-6952.74</v>
      </c>
      <c r="L144" s="25">
        <v>0</v>
      </c>
      <c r="M144" s="28"/>
    </row>
    <row r="145" spans="2:13" x14ac:dyDescent="0.25">
      <c r="B145" s="27" t="s">
        <v>358</v>
      </c>
      <c r="C145" s="27" t="s">
        <v>12</v>
      </c>
      <c r="D145" s="27"/>
      <c r="E145" s="27" t="s">
        <v>13</v>
      </c>
      <c r="F145" s="27" t="s">
        <v>177</v>
      </c>
      <c r="G145" s="27"/>
      <c r="H145" s="27" t="s">
        <v>14</v>
      </c>
      <c r="I145" s="27" t="s">
        <v>266</v>
      </c>
      <c r="J145" s="25">
        <v>0</v>
      </c>
      <c r="K145" s="25">
        <v>-6952.74</v>
      </c>
      <c r="L145" s="25">
        <v>0</v>
      </c>
      <c r="M145" s="28"/>
    </row>
    <row r="146" spans="2:13" x14ac:dyDescent="0.25">
      <c r="B146" s="27" t="s">
        <v>358</v>
      </c>
      <c r="C146" s="27" t="s">
        <v>12</v>
      </c>
      <c r="D146" s="27">
        <v>576917</v>
      </c>
      <c r="E146" s="27" t="s">
        <v>13</v>
      </c>
      <c r="F146" s="27" t="s">
        <v>185</v>
      </c>
      <c r="G146" s="27"/>
      <c r="H146" s="27" t="s">
        <v>14</v>
      </c>
      <c r="I146" s="27" t="s">
        <v>266</v>
      </c>
      <c r="J146" s="25">
        <v>0</v>
      </c>
      <c r="K146" s="25">
        <v>-6952.74</v>
      </c>
      <c r="L146" s="25">
        <v>0</v>
      </c>
      <c r="M146" s="28"/>
    </row>
    <row r="147" spans="2:13" x14ac:dyDescent="0.25">
      <c r="B147" s="27" t="s">
        <v>358</v>
      </c>
      <c r="C147" s="27" t="s">
        <v>12</v>
      </c>
      <c r="D147" s="27">
        <v>9380</v>
      </c>
      <c r="E147" s="27" t="s">
        <v>13</v>
      </c>
      <c r="F147" s="27" t="s">
        <v>195</v>
      </c>
      <c r="G147" s="27"/>
      <c r="H147" s="27" t="s">
        <v>14</v>
      </c>
      <c r="I147" s="27" t="s">
        <v>266</v>
      </c>
      <c r="J147" s="25">
        <v>0</v>
      </c>
      <c r="K147" s="25">
        <v>-6952.74</v>
      </c>
      <c r="L147" s="25">
        <v>0</v>
      </c>
      <c r="M147" s="28"/>
    </row>
    <row r="148" spans="2:13" x14ac:dyDescent="0.25">
      <c r="B148" s="27" t="s">
        <v>358</v>
      </c>
      <c r="C148" s="27" t="s">
        <v>12</v>
      </c>
      <c r="D148" s="27"/>
      <c r="E148" s="27" t="s">
        <v>13</v>
      </c>
      <c r="F148" s="27" t="s">
        <v>30</v>
      </c>
      <c r="G148" s="27"/>
      <c r="H148" s="27" t="s">
        <v>14</v>
      </c>
      <c r="I148" s="27" t="s">
        <v>266</v>
      </c>
      <c r="J148" s="25">
        <v>0</v>
      </c>
      <c r="K148" s="25">
        <v>-6952.74</v>
      </c>
      <c r="L148" s="25">
        <v>0</v>
      </c>
      <c r="M148" s="28"/>
    </row>
    <row r="149" spans="2:13" x14ac:dyDescent="0.25">
      <c r="B149" s="27" t="s">
        <v>358</v>
      </c>
      <c r="C149" s="27" t="s">
        <v>12</v>
      </c>
      <c r="D149" s="27"/>
      <c r="E149" s="27" t="s">
        <v>13</v>
      </c>
      <c r="F149" s="27" t="s">
        <v>177</v>
      </c>
      <c r="G149" s="27"/>
      <c r="H149" s="27" t="s">
        <v>14</v>
      </c>
      <c r="I149" s="27" t="s">
        <v>266</v>
      </c>
      <c r="J149" s="25">
        <v>0</v>
      </c>
      <c r="K149" s="25">
        <v>-6952.74</v>
      </c>
      <c r="L149" s="25">
        <v>0</v>
      </c>
      <c r="M149" s="28"/>
    </row>
    <row r="150" spans="2:13" x14ac:dyDescent="0.25">
      <c r="B150" s="27" t="s">
        <v>358</v>
      </c>
      <c r="C150" s="27" t="s">
        <v>12</v>
      </c>
      <c r="D150" s="27"/>
      <c r="E150" s="27" t="s">
        <v>13</v>
      </c>
      <c r="F150" s="27" t="s">
        <v>177</v>
      </c>
      <c r="G150" s="27"/>
      <c r="H150" s="27" t="s">
        <v>14</v>
      </c>
      <c r="I150" s="27" t="s">
        <v>266</v>
      </c>
      <c r="J150" s="25">
        <v>0</v>
      </c>
      <c r="K150" s="25">
        <v>-6952.74</v>
      </c>
      <c r="L150" s="25">
        <v>0</v>
      </c>
      <c r="M150" s="28"/>
    </row>
    <row r="151" spans="2:13" x14ac:dyDescent="0.25">
      <c r="B151" s="27" t="s">
        <v>358</v>
      </c>
      <c r="C151" s="27" t="s">
        <v>12</v>
      </c>
      <c r="D151" s="27"/>
      <c r="E151" s="27" t="s">
        <v>13</v>
      </c>
      <c r="F151" s="27"/>
      <c r="G151" s="27"/>
      <c r="H151" s="27" t="s">
        <v>14</v>
      </c>
      <c r="I151" s="27" t="s">
        <v>15</v>
      </c>
      <c r="J151" s="25">
        <v>0</v>
      </c>
      <c r="K151" s="25">
        <v>-6952.74</v>
      </c>
      <c r="L151" s="25">
        <v>0</v>
      </c>
      <c r="M151" s="28"/>
    </row>
    <row r="152" spans="2:13" x14ac:dyDescent="0.25">
      <c r="B152" s="27" t="s">
        <v>358</v>
      </c>
      <c r="C152" s="27" t="s">
        <v>12</v>
      </c>
      <c r="D152" s="27"/>
      <c r="E152" s="27" t="s">
        <v>13</v>
      </c>
      <c r="F152" s="27"/>
      <c r="G152" s="27"/>
      <c r="H152" s="27" t="s">
        <v>14</v>
      </c>
      <c r="I152" s="27" t="s">
        <v>15</v>
      </c>
      <c r="J152" s="25">
        <v>0</v>
      </c>
      <c r="K152" s="25">
        <v>-6952.74</v>
      </c>
      <c r="L152" s="25">
        <v>0</v>
      </c>
      <c r="M152" s="28"/>
    </row>
    <row r="153" spans="2:13" x14ac:dyDescent="0.25">
      <c r="B153" s="27" t="s">
        <v>358</v>
      </c>
      <c r="C153" s="27" t="s">
        <v>12</v>
      </c>
      <c r="D153" s="27"/>
      <c r="E153" s="27" t="s">
        <v>13</v>
      </c>
      <c r="F153" s="27"/>
      <c r="G153" s="27"/>
      <c r="H153" s="27" t="s">
        <v>14</v>
      </c>
      <c r="I153" s="27" t="s">
        <v>15</v>
      </c>
      <c r="J153" s="25">
        <v>0</v>
      </c>
      <c r="K153" s="25">
        <v>-6952.74</v>
      </c>
      <c r="L153" s="25">
        <v>0</v>
      </c>
      <c r="M153" s="28"/>
    </row>
    <row r="154" spans="2:13" x14ac:dyDescent="0.25">
      <c r="B154" s="27" t="s">
        <v>358</v>
      </c>
      <c r="C154" s="27" t="s">
        <v>12</v>
      </c>
      <c r="D154" s="27"/>
      <c r="E154" s="27" t="s">
        <v>13</v>
      </c>
      <c r="F154" s="27" t="s">
        <v>23</v>
      </c>
      <c r="G154" s="27"/>
      <c r="H154" s="27" t="s">
        <v>14</v>
      </c>
      <c r="I154" s="27" t="s">
        <v>99</v>
      </c>
      <c r="J154" s="25">
        <v>0</v>
      </c>
      <c r="K154" s="25">
        <v>-6952.74</v>
      </c>
      <c r="L154" s="25">
        <v>0</v>
      </c>
      <c r="M154" s="28"/>
    </row>
    <row r="155" spans="2:13" x14ac:dyDescent="0.25">
      <c r="B155" s="27" t="s">
        <v>358</v>
      </c>
      <c r="C155" s="27" t="s">
        <v>12</v>
      </c>
      <c r="D155" s="27"/>
      <c r="E155" s="27" t="s">
        <v>13</v>
      </c>
      <c r="F155" s="27" t="s">
        <v>180</v>
      </c>
      <c r="G155" s="27"/>
      <c r="H155" s="27" t="s">
        <v>14</v>
      </c>
      <c r="I155" s="27" t="s">
        <v>266</v>
      </c>
      <c r="J155" s="25">
        <v>-1.3</v>
      </c>
      <c r="K155" s="25">
        <v>-6954.04</v>
      </c>
      <c r="L155" s="25">
        <v>1.3</v>
      </c>
      <c r="M155" s="28"/>
    </row>
    <row r="156" spans="2:13" ht="23.25" x14ac:dyDescent="0.25">
      <c r="B156" s="27" t="s">
        <v>358</v>
      </c>
      <c r="C156" s="27" t="s">
        <v>12</v>
      </c>
      <c r="D156" s="27" t="s">
        <v>359</v>
      </c>
      <c r="E156" s="27" t="s">
        <v>13</v>
      </c>
      <c r="F156" s="27" t="s">
        <v>174</v>
      </c>
      <c r="G156" s="27"/>
      <c r="H156" s="27" t="s">
        <v>14</v>
      </c>
      <c r="I156" s="27" t="s">
        <v>266</v>
      </c>
      <c r="J156" s="25">
        <v>-3.31</v>
      </c>
      <c r="K156" s="25">
        <v>-6957.35</v>
      </c>
      <c r="L156" s="25">
        <v>3.31</v>
      </c>
      <c r="M156" s="28"/>
    </row>
    <row r="157" spans="2:13" x14ac:dyDescent="0.25">
      <c r="B157" s="27" t="s">
        <v>358</v>
      </c>
      <c r="C157" s="27" t="s">
        <v>12</v>
      </c>
      <c r="D157" s="27" t="s">
        <v>360</v>
      </c>
      <c r="E157" s="27" t="s">
        <v>13</v>
      </c>
      <c r="F157" s="27" t="s">
        <v>44</v>
      </c>
      <c r="G157" s="27"/>
      <c r="H157" s="27" t="s">
        <v>14</v>
      </c>
      <c r="I157" s="27" t="s">
        <v>266</v>
      </c>
      <c r="J157" s="25">
        <v>-4.4000000000000004</v>
      </c>
      <c r="K157" s="25">
        <v>-6961.75</v>
      </c>
      <c r="L157" s="25">
        <v>4.4000000000000004</v>
      </c>
      <c r="M157" s="28"/>
    </row>
    <row r="158" spans="2:13" x14ac:dyDescent="0.25">
      <c r="B158" s="27" t="s">
        <v>361</v>
      </c>
      <c r="C158" s="27" t="s">
        <v>12</v>
      </c>
      <c r="D158" s="27"/>
      <c r="E158" s="27" t="s">
        <v>13</v>
      </c>
      <c r="F158" s="27" t="s">
        <v>180</v>
      </c>
      <c r="G158" s="27"/>
      <c r="H158" s="27" t="s">
        <v>14</v>
      </c>
      <c r="I158" s="27" t="s">
        <v>266</v>
      </c>
      <c r="J158" s="25">
        <v>-0.43</v>
      </c>
      <c r="K158" s="25">
        <v>-6962.18</v>
      </c>
      <c r="L158" s="25">
        <v>0.43</v>
      </c>
      <c r="M158" s="28"/>
    </row>
    <row r="159" spans="2:13" x14ac:dyDescent="0.25">
      <c r="B159" s="27" t="s">
        <v>361</v>
      </c>
      <c r="C159" s="27" t="s">
        <v>12</v>
      </c>
      <c r="D159" s="27">
        <v>89046</v>
      </c>
      <c r="E159" s="27" t="s">
        <v>13</v>
      </c>
      <c r="F159" s="27" t="s">
        <v>33</v>
      </c>
      <c r="G159" s="27"/>
      <c r="H159" s="27" t="s">
        <v>14</v>
      </c>
      <c r="I159" s="27" t="s">
        <v>266</v>
      </c>
      <c r="J159" s="25">
        <v>-3.4</v>
      </c>
      <c r="K159" s="25">
        <v>-6965.58</v>
      </c>
      <c r="L159" s="25">
        <v>3.4</v>
      </c>
      <c r="M159" s="28"/>
    </row>
    <row r="160" spans="2:13" x14ac:dyDescent="0.25">
      <c r="B160" s="27" t="s">
        <v>361</v>
      </c>
      <c r="C160" s="27" t="s">
        <v>12</v>
      </c>
      <c r="D160" s="27">
        <v>649</v>
      </c>
      <c r="E160" s="27" t="s">
        <v>13</v>
      </c>
      <c r="F160" s="27" t="s">
        <v>362</v>
      </c>
      <c r="G160" s="27"/>
      <c r="H160" s="27" t="s">
        <v>14</v>
      </c>
      <c r="I160" s="27" t="s">
        <v>266</v>
      </c>
      <c r="J160" s="25">
        <v>-7.99</v>
      </c>
      <c r="K160" s="25">
        <v>-6973.57</v>
      </c>
      <c r="L160" s="25">
        <v>7.99</v>
      </c>
      <c r="M160" s="28"/>
    </row>
    <row r="161" spans="2:13" x14ac:dyDescent="0.25">
      <c r="B161" s="27" t="s">
        <v>361</v>
      </c>
      <c r="C161" s="27" t="s">
        <v>12</v>
      </c>
      <c r="D161" s="27">
        <v>467640</v>
      </c>
      <c r="E161" s="27" t="s">
        <v>13</v>
      </c>
      <c r="F161" s="27" t="s">
        <v>50</v>
      </c>
      <c r="G161" s="27"/>
      <c r="H161" s="27" t="s">
        <v>14</v>
      </c>
      <c r="I161" s="27" t="s">
        <v>266</v>
      </c>
      <c r="J161" s="25">
        <v>-283.25</v>
      </c>
      <c r="K161" s="25">
        <v>-7256.82</v>
      </c>
      <c r="L161" s="25">
        <v>283.25</v>
      </c>
      <c r="M161" s="28"/>
    </row>
    <row r="162" spans="2:13" x14ac:dyDescent="0.25">
      <c r="B162" s="27" t="s">
        <v>363</v>
      </c>
      <c r="C162" s="27" t="s">
        <v>19</v>
      </c>
      <c r="D162" s="27">
        <v>1524</v>
      </c>
      <c r="E162" s="27" t="s">
        <v>13</v>
      </c>
      <c r="F162" s="27" t="s">
        <v>178</v>
      </c>
      <c r="G162" s="27"/>
      <c r="H162" s="27" t="s">
        <v>14</v>
      </c>
      <c r="I162" s="27" t="s">
        <v>263</v>
      </c>
      <c r="J162" s="25">
        <v>1625.44</v>
      </c>
      <c r="K162" s="25">
        <v>-5631.38</v>
      </c>
      <c r="L162" s="28"/>
      <c r="M162" s="25">
        <v>1625.44</v>
      </c>
    </row>
    <row r="163" spans="2:13" x14ac:dyDescent="0.25">
      <c r="B163" s="27" t="s">
        <v>363</v>
      </c>
      <c r="C163" s="27" t="s">
        <v>19</v>
      </c>
      <c r="D163" s="27">
        <v>1525</v>
      </c>
      <c r="E163" s="27" t="s">
        <v>13</v>
      </c>
      <c r="F163" s="27" t="s">
        <v>178</v>
      </c>
      <c r="G163" s="27"/>
      <c r="H163" s="27" t="s">
        <v>14</v>
      </c>
      <c r="I163" s="27" t="s">
        <v>263</v>
      </c>
      <c r="J163" s="25">
        <v>1192.8499999999999</v>
      </c>
      <c r="K163" s="25">
        <v>-4438.53</v>
      </c>
      <c r="L163" s="28"/>
      <c r="M163" s="25">
        <v>1192.8499999999999</v>
      </c>
    </row>
    <row r="164" spans="2:13" x14ac:dyDescent="0.25">
      <c r="B164" s="27" t="s">
        <v>363</v>
      </c>
      <c r="C164" s="27" t="s">
        <v>19</v>
      </c>
      <c r="D164" s="27">
        <v>1524</v>
      </c>
      <c r="E164" s="27" t="s">
        <v>13</v>
      </c>
      <c r="F164" s="27" t="s">
        <v>178</v>
      </c>
      <c r="G164" s="27"/>
      <c r="H164" s="27" t="s">
        <v>14</v>
      </c>
      <c r="I164" s="27" t="s">
        <v>263</v>
      </c>
      <c r="J164" s="25">
        <v>0</v>
      </c>
      <c r="K164" s="25">
        <v>-4438.53</v>
      </c>
      <c r="L164" s="25">
        <v>0</v>
      </c>
      <c r="M164" s="28"/>
    </row>
    <row r="165" spans="2:13" x14ac:dyDescent="0.25">
      <c r="B165" s="27" t="s">
        <v>363</v>
      </c>
      <c r="C165" s="27" t="s">
        <v>19</v>
      </c>
      <c r="D165" s="27">
        <v>1525</v>
      </c>
      <c r="E165" s="27" t="s">
        <v>13</v>
      </c>
      <c r="F165" s="27" t="s">
        <v>178</v>
      </c>
      <c r="G165" s="27"/>
      <c r="H165" s="27" t="s">
        <v>14</v>
      </c>
      <c r="I165" s="27" t="s">
        <v>263</v>
      </c>
      <c r="J165" s="25">
        <v>0</v>
      </c>
      <c r="K165" s="25">
        <v>-4438.53</v>
      </c>
      <c r="L165" s="25">
        <v>0</v>
      </c>
      <c r="M165" s="28"/>
    </row>
    <row r="166" spans="2:13" x14ac:dyDescent="0.25">
      <c r="B166" s="27" t="s">
        <v>363</v>
      </c>
      <c r="C166" s="27" t="s">
        <v>12</v>
      </c>
      <c r="D166" s="27"/>
      <c r="E166" s="27" t="s">
        <v>13</v>
      </c>
      <c r="F166" s="27" t="s">
        <v>192</v>
      </c>
      <c r="G166" s="27"/>
      <c r="H166" s="27" t="s">
        <v>14</v>
      </c>
      <c r="I166" s="27" t="s">
        <v>15</v>
      </c>
      <c r="J166" s="25">
        <v>0</v>
      </c>
      <c r="K166" s="25">
        <v>-4438.53</v>
      </c>
      <c r="L166" s="25">
        <v>0</v>
      </c>
      <c r="M166" s="28"/>
    </row>
    <row r="167" spans="2:13" x14ac:dyDescent="0.25">
      <c r="B167" s="27" t="s">
        <v>363</v>
      </c>
      <c r="C167" s="27" t="s">
        <v>12</v>
      </c>
      <c r="D167" s="27"/>
      <c r="E167" s="27" t="s">
        <v>13</v>
      </c>
      <c r="F167" s="27" t="s">
        <v>36</v>
      </c>
      <c r="G167" s="27"/>
      <c r="H167" s="27" t="s">
        <v>14</v>
      </c>
      <c r="I167" s="27" t="s">
        <v>266</v>
      </c>
      <c r="J167" s="25">
        <v>0</v>
      </c>
      <c r="K167" s="25">
        <v>-4438.53</v>
      </c>
      <c r="L167" s="25">
        <v>0</v>
      </c>
      <c r="M167" s="28"/>
    </row>
    <row r="168" spans="2:13" x14ac:dyDescent="0.25">
      <c r="B168" s="27" t="s">
        <v>363</v>
      </c>
      <c r="C168" s="27" t="s">
        <v>12</v>
      </c>
      <c r="D168" s="27"/>
      <c r="E168" s="27" t="s">
        <v>13</v>
      </c>
      <c r="F168" s="27" t="s">
        <v>16</v>
      </c>
      <c r="G168" s="27"/>
      <c r="H168" s="27" t="s">
        <v>14</v>
      </c>
      <c r="I168" s="27" t="s">
        <v>15</v>
      </c>
      <c r="J168" s="25">
        <v>0</v>
      </c>
      <c r="K168" s="25">
        <v>-4438.53</v>
      </c>
      <c r="L168" s="25">
        <v>0</v>
      </c>
      <c r="M168" s="28"/>
    </row>
    <row r="169" spans="2:13" x14ac:dyDescent="0.25">
      <c r="B169" s="27" t="s">
        <v>363</v>
      </c>
      <c r="C169" s="27" t="s">
        <v>12</v>
      </c>
      <c r="D169" s="27">
        <v>20325</v>
      </c>
      <c r="E169" s="27" t="s">
        <v>13</v>
      </c>
      <c r="F169" s="27" t="s">
        <v>72</v>
      </c>
      <c r="G169" s="27"/>
      <c r="H169" s="27" t="s">
        <v>14</v>
      </c>
      <c r="I169" s="27" t="s">
        <v>15</v>
      </c>
      <c r="J169" s="25">
        <v>0</v>
      </c>
      <c r="K169" s="25">
        <v>-4438.53</v>
      </c>
      <c r="L169" s="25">
        <v>0</v>
      </c>
      <c r="M169" s="28"/>
    </row>
    <row r="170" spans="2:13" x14ac:dyDescent="0.25">
      <c r="B170" s="27" t="s">
        <v>363</v>
      </c>
      <c r="C170" s="27" t="s">
        <v>12</v>
      </c>
      <c r="D170" s="27" t="s">
        <v>364</v>
      </c>
      <c r="E170" s="27" t="s">
        <v>13</v>
      </c>
      <c r="F170" s="27" t="s">
        <v>68</v>
      </c>
      <c r="G170" s="27"/>
      <c r="H170" s="27" t="s">
        <v>14</v>
      </c>
      <c r="I170" s="27" t="s">
        <v>266</v>
      </c>
      <c r="J170" s="25">
        <v>-2.81</v>
      </c>
      <c r="K170" s="25">
        <v>-4441.34</v>
      </c>
      <c r="L170" s="25">
        <v>2.81</v>
      </c>
      <c r="M170" s="28"/>
    </row>
    <row r="171" spans="2:13" x14ac:dyDescent="0.25">
      <c r="B171" s="27" t="s">
        <v>363</v>
      </c>
      <c r="C171" s="27" t="s">
        <v>12</v>
      </c>
      <c r="D171" s="27" t="s">
        <v>365</v>
      </c>
      <c r="E171" s="27" t="s">
        <v>13</v>
      </c>
      <c r="F171" s="27" t="s">
        <v>44</v>
      </c>
      <c r="G171" s="27"/>
      <c r="H171" s="27" t="s">
        <v>14</v>
      </c>
      <c r="I171" s="27" t="s">
        <v>266</v>
      </c>
      <c r="J171" s="25">
        <v>-4.05</v>
      </c>
      <c r="K171" s="25">
        <v>-4445.3900000000003</v>
      </c>
      <c r="L171" s="25">
        <v>4.05</v>
      </c>
      <c r="M171" s="28"/>
    </row>
    <row r="172" spans="2:13" x14ac:dyDescent="0.25">
      <c r="B172" s="27" t="s">
        <v>363</v>
      </c>
      <c r="C172" s="27" t="s">
        <v>12</v>
      </c>
      <c r="D172" s="27">
        <v>5941633</v>
      </c>
      <c r="E172" s="27" t="s">
        <v>13</v>
      </c>
      <c r="F172" s="27" t="s">
        <v>63</v>
      </c>
      <c r="G172" s="27"/>
      <c r="H172" s="27" t="s">
        <v>14</v>
      </c>
      <c r="I172" s="27" t="s">
        <v>266</v>
      </c>
      <c r="J172" s="25">
        <v>-6.06</v>
      </c>
      <c r="K172" s="25">
        <v>-4451.45</v>
      </c>
      <c r="L172" s="25">
        <v>6.06</v>
      </c>
      <c r="M172" s="28"/>
    </row>
    <row r="173" spans="2:13" ht="34.5" x14ac:dyDescent="0.25">
      <c r="B173" s="27" t="s">
        <v>363</v>
      </c>
      <c r="C173" s="27" t="s">
        <v>12</v>
      </c>
      <c r="D173" s="27" t="s">
        <v>366</v>
      </c>
      <c r="E173" s="27" t="s">
        <v>13</v>
      </c>
      <c r="F173" s="27" t="s">
        <v>73</v>
      </c>
      <c r="G173" s="27"/>
      <c r="H173" s="27" t="s">
        <v>14</v>
      </c>
      <c r="I173" s="27" t="s">
        <v>266</v>
      </c>
      <c r="J173" s="25">
        <v>-6.65</v>
      </c>
      <c r="K173" s="25">
        <v>-4458.1000000000004</v>
      </c>
      <c r="L173" s="25">
        <v>6.65</v>
      </c>
      <c r="M173" s="28"/>
    </row>
    <row r="174" spans="2:13" x14ac:dyDescent="0.25">
      <c r="B174" s="27" t="s">
        <v>363</v>
      </c>
      <c r="C174" s="27" t="s">
        <v>12</v>
      </c>
      <c r="D174" s="27">
        <v>6554</v>
      </c>
      <c r="E174" s="27" t="s">
        <v>13</v>
      </c>
      <c r="F174" s="27" t="s">
        <v>63</v>
      </c>
      <c r="G174" s="27"/>
      <c r="H174" s="27" t="s">
        <v>14</v>
      </c>
      <c r="I174" s="27" t="s">
        <v>266</v>
      </c>
      <c r="J174" s="25">
        <v>-32.64</v>
      </c>
      <c r="K174" s="25">
        <v>-4490.74</v>
      </c>
      <c r="L174" s="25">
        <v>32.64</v>
      </c>
      <c r="M174" s="28"/>
    </row>
    <row r="175" spans="2:13" x14ac:dyDescent="0.25">
      <c r="B175" s="27" t="s">
        <v>367</v>
      </c>
      <c r="C175" s="27" t="s">
        <v>12</v>
      </c>
      <c r="D175" s="27"/>
      <c r="E175" s="27" t="s">
        <v>13</v>
      </c>
      <c r="F175" s="27"/>
      <c r="G175" s="27"/>
      <c r="H175" s="27" t="s">
        <v>14</v>
      </c>
      <c r="I175" s="27" t="s">
        <v>15</v>
      </c>
      <c r="J175" s="25">
        <v>0</v>
      </c>
      <c r="K175" s="25">
        <v>-4490.74</v>
      </c>
      <c r="L175" s="25">
        <v>0</v>
      </c>
      <c r="M175" s="28"/>
    </row>
    <row r="176" spans="2:13" x14ac:dyDescent="0.25">
      <c r="B176" s="27" t="s">
        <v>367</v>
      </c>
      <c r="C176" s="27" t="s">
        <v>12</v>
      </c>
      <c r="D176" s="27">
        <v>22441031</v>
      </c>
      <c r="E176" s="27" t="s">
        <v>13</v>
      </c>
      <c r="F176" s="27" t="s">
        <v>40</v>
      </c>
      <c r="G176" s="27"/>
      <c r="H176" s="27" t="s">
        <v>14</v>
      </c>
      <c r="I176" s="27" t="s">
        <v>266</v>
      </c>
      <c r="J176" s="25">
        <v>-0.28999999999999998</v>
      </c>
      <c r="K176" s="25">
        <v>-4491.03</v>
      </c>
      <c r="L176" s="25">
        <v>0.28999999999999998</v>
      </c>
      <c r="M176" s="28"/>
    </row>
    <row r="177" spans="2:13" ht="23.25" x14ac:dyDescent="0.25">
      <c r="B177" s="27" t="s">
        <v>367</v>
      </c>
      <c r="C177" s="27" t="s">
        <v>12</v>
      </c>
      <c r="D177" s="27" t="s">
        <v>200</v>
      </c>
      <c r="E177" s="27" t="s">
        <v>13</v>
      </c>
      <c r="F177" s="27" t="s">
        <v>65</v>
      </c>
      <c r="G177" s="27"/>
      <c r="H177" s="27" t="s">
        <v>14</v>
      </c>
      <c r="I177" s="27" t="s">
        <v>266</v>
      </c>
      <c r="J177" s="25">
        <v>-20.54</v>
      </c>
      <c r="K177" s="25">
        <v>-4511.57</v>
      </c>
      <c r="L177" s="25">
        <v>20.54</v>
      </c>
      <c r="M177" s="28"/>
    </row>
    <row r="178" spans="2:13" ht="23.25" x14ac:dyDescent="0.25">
      <c r="B178" s="27" t="s">
        <v>367</v>
      </c>
      <c r="C178" s="27" t="s">
        <v>12</v>
      </c>
      <c r="D178" s="27" t="s">
        <v>368</v>
      </c>
      <c r="E178" s="27" t="s">
        <v>13</v>
      </c>
      <c r="F178" s="27" t="s">
        <v>369</v>
      </c>
      <c r="G178" s="27"/>
      <c r="H178" s="27" t="s">
        <v>14</v>
      </c>
      <c r="I178" s="27" t="s">
        <v>266</v>
      </c>
      <c r="J178" s="25">
        <v>-33.07</v>
      </c>
      <c r="K178" s="25">
        <v>-4544.6400000000003</v>
      </c>
      <c r="L178" s="25">
        <v>33.07</v>
      </c>
      <c r="M178" s="28"/>
    </row>
    <row r="179" spans="2:13" x14ac:dyDescent="0.25">
      <c r="B179" s="27" t="s">
        <v>370</v>
      </c>
      <c r="C179" s="27" t="s">
        <v>19</v>
      </c>
      <c r="D179" s="27">
        <v>1526</v>
      </c>
      <c r="E179" s="27" t="s">
        <v>13</v>
      </c>
      <c r="F179" s="27" t="s">
        <v>178</v>
      </c>
      <c r="G179" s="27"/>
      <c r="H179" s="27" t="s">
        <v>14</v>
      </c>
      <c r="I179" s="27" t="s">
        <v>263</v>
      </c>
      <c r="J179" s="25">
        <v>0</v>
      </c>
      <c r="K179" s="25">
        <v>-4544.6400000000003</v>
      </c>
      <c r="L179" s="25">
        <v>0</v>
      </c>
      <c r="M179" s="28"/>
    </row>
    <row r="180" spans="2:13" x14ac:dyDescent="0.25">
      <c r="B180" s="27" t="s">
        <v>370</v>
      </c>
      <c r="C180" s="27" t="s">
        <v>12</v>
      </c>
      <c r="D180" s="27"/>
      <c r="E180" s="27" t="s">
        <v>13</v>
      </c>
      <c r="F180" s="27" t="s">
        <v>28</v>
      </c>
      <c r="G180" s="27"/>
      <c r="H180" s="27" t="s">
        <v>14</v>
      </c>
      <c r="I180" s="27" t="s">
        <v>266</v>
      </c>
      <c r="J180" s="25">
        <v>0</v>
      </c>
      <c r="K180" s="25">
        <v>-4544.6400000000003</v>
      </c>
      <c r="L180" s="25">
        <v>0</v>
      </c>
      <c r="M180" s="28"/>
    </row>
    <row r="181" spans="2:13" x14ac:dyDescent="0.25">
      <c r="B181" s="27" t="s">
        <v>370</v>
      </c>
      <c r="C181" s="27" t="s">
        <v>12</v>
      </c>
      <c r="D181" s="27" t="s">
        <v>371</v>
      </c>
      <c r="E181" s="27" t="s">
        <v>13</v>
      </c>
      <c r="F181" s="27" t="s">
        <v>41</v>
      </c>
      <c r="G181" s="27"/>
      <c r="H181" s="27" t="s">
        <v>14</v>
      </c>
      <c r="I181" s="27" t="s">
        <v>266</v>
      </c>
      <c r="J181" s="25">
        <v>-3.02</v>
      </c>
      <c r="K181" s="25">
        <v>-4547.66</v>
      </c>
      <c r="L181" s="25">
        <v>3.02</v>
      </c>
      <c r="M181" s="28"/>
    </row>
    <row r="182" spans="2:13" x14ac:dyDescent="0.25">
      <c r="B182" s="27" t="s">
        <v>370</v>
      </c>
      <c r="C182" s="27" t="s">
        <v>12</v>
      </c>
      <c r="D182" s="27"/>
      <c r="E182" s="27" t="s">
        <v>13</v>
      </c>
      <c r="F182" s="27" t="s">
        <v>28</v>
      </c>
      <c r="G182" s="27"/>
      <c r="H182" s="27" t="s">
        <v>14</v>
      </c>
      <c r="I182" s="27" t="s">
        <v>266</v>
      </c>
      <c r="J182" s="25">
        <v>-4</v>
      </c>
      <c r="K182" s="25">
        <v>-4551.66</v>
      </c>
      <c r="L182" s="25">
        <v>4</v>
      </c>
      <c r="M182" s="28"/>
    </row>
    <row r="183" spans="2:13" x14ac:dyDescent="0.25">
      <c r="B183" s="27" t="s">
        <v>370</v>
      </c>
      <c r="C183" s="27" t="s">
        <v>12</v>
      </c>
      <c r="D183" s="27" t="s">
        <v>67</v>
      </c>
      <c r="E183" s="27" t="s">
        <v>13</v>
      </c>
      <c r="F183" s="27" t="s">
        <v>41</v>
      </c>
      <c r="G183" s="27"/>
      <c r="H183" s="27" t="s">
        <v>14</v>
      </c>
      <c r="I183" s="27" t="s">
        <v>266</v>
      </c>
      <c r="J183" s="25">
        <v>-10.039999999999999</v>
      </c>
      <c r="K183" s="25">
        <v>-4561.7</v>
      </c>
      <c r="L183" s="25">
        <v>10.039999999999999</v>
      </c>
      <c r="M183" s="28"/>
    </row>
    <row r="184" spans="2:13" x14ac:dyDescent="0.25">
      <c r="B184" s="27" t="s">
        <v>370</v>
      </c>
      <c r="C184" s="27" t="s">
        <v>12</v>
      </c>
      <c r="D184" s="27"/>
      <c r="E184" s="27" t="s">
        <v>13</v>
      </c>
      <c r="F184" s="27" t="s">
        <v>35</v>
      </c>
      <c r="G184" s="27"/>
      <c r="H184" s="27" t="s">
        <v>14</v>
      </c>
      <c r="I184" s="27" t="s">
        <v>266</v>
      </c>
      <c r="J184" s="25">
        <v>-10.67</v>
      </c>
      <c r="K184" s="25">
        <v>-4572.37</v>
      </c>
      <c r="L184" s="25">
        <v>10.67</v>
      </c>
      <c r="M184" s="28"/>
    </row>
    <row r="185" spans="2:13" x14ac:dyDescent="0.25">
      <c r="B185" s="27" t="s">
        <v>370</v>
      </c>
      <c r="C185" s="27" t="s">
        <v>12</v>
      </c>
      <c r="D185" s="27" t="s">
        <v>371</v>
      </c>
      <c r="E185" s="27" t="s">
        <v>13</v>
      </c>
      <c r="F185" s="27" t="s">
        <v>41</v>
      </c>
      <c r="G185" s="27"/>
      <c r="H185" s="27" t="s">
        <v>14</v>
      </c>
      <c r="I185" s="27" t="s">
        <v>266</v>
      </c>
      <c r="J185" s="25">
        <v>-14.49</v>
      </c>
      <c r="K185" s="25">
        <v>-4586.8599999999997</v>
      </c>
      <c r="L185" s="25">
        <v>14.49</v>
      </c>
      <c r="M185" s="28"/>
    </row>
    <row r="186" spans="2:13" x14ac:dyDescent="0.25">
      <c r="B186" s="27" t="s">
        <v>372</v>
      </c>
      <c r="C186" s="27" t="s">
        <v>12</v>
      </c>
      <c r="D186" s="27"/>
      <c r="E186" s="27" t="s">
        <v>13</v>
      </c>
      <c r="F186" s="27" t="s">
        <v>28</v>
      </c>
      <c r="G186" s="27"/>
      <c r="H186" s="27" t="s">
        <v>14</v>
      </c>
      <c r="I186" s="27" t="s">
        <v>266</v>
      </c>
      <c r="J186" s="25">
        <v>0</v>
      </c>
      <c r="K186" s="25">
        <v>-4586.8599999999997</v>
      </c>
      <c r="L186" s="25">
        <v>0</v>
      </c>
      <c r="M186" s="28"/>
    </row>
    <row r="187" spans="2:13" x14ac:dyDescent="0.25">
      <c r="B187" s="27" t="s">
        <v>372</v>
      </c>
      <c r="C187" s="27" t="s">
        <v>12</v>
      </c>
      <c r="D187" s="27"/>
      <c r="E187" s="27" t="s">
        <v>13</v>
      </c>
      <c r="F187" s="27" t="s">
        <v>173</v>
      </c>
      <c r="G187" s="27"/>
      <c r="H187" s="27" t="s">
        <v>14</v>
      </c>
      <c r="I187" s="27" t="s">
        <v>15</v>
      </c>
      <c r="J187" s="25">
        <v>0</v>
      </c>
      <c r="K187" s="25">
        <v>-4586.8599999999997</v>
      </c>
      <c r="L187" s="25">
        <v>0</v>
      </c>
      <c r="M187" s="28"/>
    </row>
    <row r="188" spans="2:13" x14ac:dyDescent="0.25">
      <c r="B188" s="27" t="s">
        <v>373</v>
      </c>
      <c r="C188" s="27" t="s">
        <v>12</v>
      </c>
      <c r="D188" s="27"/>
      <c r="E188" s="27" t="s">
        <v>13</v>
      </c>
      <c r="F188" s="27" t="s">
        <v>59</v>
      </c>
      <c r="G188" s="27"/>
      <c r="H188" s="27" t="s">
        <v>14</v>
      </c>
      <c r="I188" s="27" t="s">
        <v>266</v>
      </c>
      <c r="J188" s="25">
        <v>0</v>
      </c>
      <c r="K188" s="25">
        <v>-4586.8599999999997</v>
      </c>
      <c r="L188" s="25">
        <v>0</v>
      </c>
      <c r="M188" s="28"/>
    </row>
    <row r="189" spans="2:13" x14ac:dyDescent="0.25">
      <c r="B189" s="27" t="s">
        <v>374</v>
      </c>
      <c r="C189" s="27" t="s">
        <v>12</v>
      </c>
      <c r="D189" s="27">
        <v>224</v>
      </c>
      <c r="E189" s="27" t="s">
        <v>13</v>
      </c>
      <c r="F189" s="27" t="s">
        <v>190</v>
      </c>
      <c r="G189" s="27"/>
      <c r="H189" s="27" t="s">
        <v>14</v>
      </c>
      <c r="I189" s="27" t="s">
        <v>266</v>
      </c>
      <c r="J189" s="25">
        <v>-10.75</v>
      </c>
      <c r="K189" s="25">
        <v>-4597.6099999999997</v>
      </c>
      <c r="L189" s="25">
        <v>10.75</v>
      </c>
      <c r="M189" s="28"/>
    </row>
    <row r="190" spans="2:13" x14ac:dyDescent="0.25">
      <c r="B190" s="27" t="s">
        <v>375</v>
      </c>
      <c r="C190" s="27" t="s">
        <v>19</v>
      </c>
      <c r="D190" s="27">
        <v>1527</v>
      </c>
      <c r="E190" s="27" t="s">
        <v>13</v>
      </c>
      <c r="F190" s="27" t="s">
        <v>178</v>
      </c>
      <c r="G190" s="27"/>
      <c r="H190" s="27" t="s">
        <v>14</v>
      </c>
      <c r="I190" s="27" t="s">
        <v>263</v>
      </c>
      <c r="J190" s="25">
        <v>457.81</v>
      </c>
      <c r="K190" s="25">
        <v>-4139.8</v>
      </c>
      <c r="L190" s="28"/>
      <c r="M190" s="25">
        <v>457.81</v>
      </c>
    </row>
    <row r="191" spans="2:13" x14ac:dyDescent="0.25">
      <c r="B191" s="27" t="s">
        <v>375</v>
      </c>
      <c r="C191" s="27" t="s">
        <v>19</v>
      </c>
      <c r="D191" s="27">
        <v>1527</v>
      </c>
      <c r="E191" s="27" t="s">
        <v>13</v>
      </c>
      <c r="F191" s="27" t="s">
        <v>178</v>
      </c>
      <c r="G191" s="27"/>
      <c r="H191" s="27" t="s">
        <v>14</v>
      </c>
      <c r="I191" s="27" t="s">
        <v>263</v>
      </c>
      <c r="J191" s="25">
        <v>0</v>
      </c>
      <c r="K191" s="25">
        <v>-4139.8</v>
      </c>
      <c r="L191" s="25">
        <v>0</v>
      </c>
      <c r="M191" s="28"/>
    </row>
    <row r="192" spans="2:13" x14ac:dyDescent="0.25">
      <c r="B192" s="27" t="s">
        <v>375</v>
      </c>
      <c r="C192" s="27" t="s">
        <v>12</v>
      </c>
      <c r="D192" s="27"/>
      <c r="E192" s="27" t="s">
        <v>13</v>
      </c>
      <c r="F192" s="27" t="s">
        <v>177</v>
      </c>
      <c r="G192" s="27"/>
      <c r="H192" s="27" t="s">
        <v>14</v>
      </c>
      <c r="I192" s="27" t="s">
        <v>266</v>
      </c>
      <c r="J192" s="25">
        <v>0</v>
      </c>
      <c r="K192" s="25">
        <v>-4139.8</v>
      </c>
      <c r="L192" s="25">
        <v>0</v>
      </c>
      <c r="M192" s="28"/>
    </row>
    <row r="193" spans="2:13" x14ac:dyDescent="0.25">
      <c r="B193" s="27" t="s">
        <v>375</v>
      </c>
      <c r="C193" s="27" t="s">
        <v>12</v>
      </c>
      <c r="D193" s="27"/>
      <c r="E193" s="27" t="s">
        <v>13</v>
      </c>
      <c r="F193" s="27" t="s">
        <v>376</v>
      </c>
      <c r="G193" s="27"/>
      <c r="H193" s="27" t="s">
        <v>14</v>
      </c>
      <c r="I193" s="27" t="s">
        <v>266</v>
      </c>
      <c r="J193" s="25">
        <v>0</v>
      </c>
      <c r="K193" s="25">
        <v>-4139.8</v>
      </c>
      <c r="L193" s="25">
        <v>0</v>
      </c>
      <c r="M193" s="28"/>
    </row>
    <row r="194" spans="2:13" x14ac:dyDescent="0.25">
      <c r="B194" s="27" t="s">
        <v>375</v>
      </c>
      <c r="C194" s="27" t="s">
        <v>12</v>
      </c>
      <c r="D194" s="27">
        <v>1415505</v>
      </c>
      <c r="E194" s="27" t="s">
        <v>13</v>
      </c>
      <c r="F194" s="27" t="s">
        <v>60</v>
      </c>
      <c r="G194" s="27"/>
      <c r="H194" s="27" t="s">
        <v>14</v>
      </c>
      <c r="I194" s="27" t="s">
        <v>266</v>
      </c>
      <c r="J194" s="25">
        <v>-18.329999999999998</v>
      </c>
      <c r="K194" s="25">
        <v>-4158.13</v>
      </c>
      <c r="L194" s="25">
        <v>18.329999999999998</v>
      </c>
      <c r="M194" s="28"/>
    </row>
    <row r="195" spans="2:13" x14ac:dyDescent="0.25">
      <c r="B195" s="27" t="s">
        <v>375</v>
      </c>
      <c r="C195" s="27" t="s">
        <v>12</v>
      </c>
      <c r="D195" s="27">
        <v>89484</v>
      </c>
      <c r="E195" s="27" t="s">
        <v>13</v>
      </c>
      <c r="F195" s="27" t="s">
        <v>33</v>
      </c>
      <c r="G195" s="27"/>
      <c r="H195" s="27" t="s">
        <v>14</v>
      </c>
      <c r="I195" s="27" t="s">
        <v>266</v>
      </c>
      <c r="J195" s="25">
        <v>-38.75</v>
      </c>
      <c r="K195" s="25">
        <v>-4196.88</v>
      </c>
      <c r="L195" s="25">
        <v>38.75</v>
      </c>
      <c r="M195" s="28"/>
    </row>
    <row r="196" spans="2:13" x14ac:dyDescent="0.25">
      <c r="B196" s="27" t="s">
        <v>377</v>
      </c>
      <c r="C196" s="27" t="s">
        <v>12</v>
      </c>
      <c r="D196" s="27"/>
      <c r="E196" s="27" t="s">
        <v>13</v>
      </c>
      <c r="F196" s="27" t="s">
        <v>177</v>
      </c>
      <c r="G196" s="27"/>
      <c r="H196" s="27" t="s">
        <v>14</v>
      </c>
      <c r="I196" s="27" t="s">
        <v>266</v>
      </c>
      <c r="J196" s="25">
        <v>0</v>
      </c>
      <c r="K196" s="25">
        <v>-4196.88</v>
      </c>
      <c r="L196" s="25">
        <v>0</v>
      </c>
      <c r="M196" s="28"/>
    </row>
    <row r="197" spans="2:13" x14ac:dyDescent="0.25">
      <c r="B197" s="27" t="s">
        <v>377</v>
      </c>
      <c r="C197" s="27" t="s">
        <v>12</v>
      </c>
      <c r="D197" s="27"/>
      <c r="E197" s="27" t="s">
        <v>13</v>
      </c>
      <c r="F197" s="27" t="s">
        <v>177</v>
      </c>
      <c r="G197" s="27"/>
      <c r="H197" s="27" t="s">
        <v>14</v>
      </c>
      <c r="I197" s="27" t="s">
        <v>266</v>
      </c>
      <c r="J197" s="25">
        <v>0</v>
      </c>
      <c r="K197" s="25">
        <v>-4196.88</v>
      </c>
      <c r="L197" s="25">
        <v>0</v>
      </c>
      <c r="M197" s="28"/>
    </row>
    <row r="198" spans="2:13" x14ac:dyDescent="0.25">
      <c r="B198" s="27" t="s">
        <v>377</v>
      </c>
      <c r="C198" s="27" t="s">
        <v>12</v>
      </c>
      <c r="D198" s="27"/>
      <c r="E198" s="27" t="s">
        <v>13</v>
      </c>
      <c r="F198" s="27"/>
      <c r="G198" s="27"/>
      <c r="H198" s="27" t="s">
        <v>14</v>
      </c>
      <c r="I198" s="27" t="s">
        <v>15</v>
      </c>
      <c r="J198" s="25">
        <v>0</v>
      </c>
      <c r="K198" s="25">
        <v>-4196.88</v>
      </c>
      <c r="L198" s="25">
        <v>0</v>
      </c>
      <c r="M198" s="28"/>
    </row>
    <row r="199" spans="2:13" x14ac:dyDescent="0.25">
      <c r="B199" s="27" t="s">
        <v>377</v>
      </c>
      <c r="C199" s="27" t="s">
        <v>12</v>
      </c>
      <c r="D199" s="27" t="s">
        <v>378</v>
      </c>
      <c r="E199" s="27" t="s">
        <v>13</v>
      </c>
      <c r="F199" s="27" t="s">
        <v>41</v>
      </c>
      <c r="G199" s="27"/>
      <c r="H199" s="27" t="s">
        <v>14</v>
      </c>
      <c r="I199" s="27" t="s">
        <v>266</v>
      </c>
      <c r="J199" s="25">
        <v>-1.8</v>
      </c>
      <c r="K199" s="25">
        <v>-4198.68</v>
      </c>
      <c r="L199" s="25">
        <v>1.8</v>
      </c>
      <c r="M199" s="28"/>
    </row>
    <row r="200" spans="2:13" x14ac:dyDescent="0.25">
      <c r="B200" s="27" t="s">
        <v>377</v>
      </c>
      <c r="C200" s="27" t="s">
        <v>12</v>
      </c>
      <c r="D200" s="27">
        <v>21125</v>
      </c>
      <c r="E200" s="27" t="s">
        <v>13</v>
      </c>
      <c r="F200" s="27" t="s">
        <v>44</v>
      </c>
      <c r="G200" s="27"/>
      <c r="H200" s="27" t="s">
        <v>14</v>
      </c>
      <c r="I200" s="27" t="s">
        <v>266</v>
      </c>
      <c r="J200" s="25">
        <v>-2.91</v>
      </c>
      <c r="K200" s="25">
        <v>-4201.59</v>
      </c>
      <c r="L200" s="25">
        <v>2.91</v>
      </c>
      <c r="M200" s="28"/>
    </row>
    <row r="201" spans="2:13" x14ac:dyDescent="0.25">
      <c r="B201" s="27" t="s">
        <v>377</v>
      </c>
      <c r="C201" s="27" t="s">
        <v>12</v>
      </c>
      <c r="D201" s="27">
        <v>31630</v>
      </c>
      <c r="E201" s="27" t="s">
        <v>13</v>
      </c>
      <c r="F201" s="27" t="s">
        <v>41</v>
      </c>
      <c r="G201" s="27"/>
      <c r="H201" s="27" t="s">
        <v>14</v>
      </c>
      <c r="I201" s="27" t="s">
        <v>266</v>
      </c>
      <c r="J201" s="25">
        <v>-3.39</v>
      </c>
      <c r="K201" s="25">
        <v>-4204.9799999999996</v>
      </c>
      <c r="L201" s="25">
        <v>3.39</v>
      </c>
      <c r="M201" s="28"/>
    </row>
    <row r="202" spans="2:13" x14ac:dyDescent="0.25">
      <c r="B202" s="27" t="s">
        <v>377</v>
      </c>
      <c r="C202" s="27" t="s">
        <v>12</v>
      </c>
      <c r="D202" s="27" t="s">
        <v>379</v>
      </c>
      <c r="E202" s="27" t="s">
        <v>13</v>
      </c>
      <c r="F202" s="27" t="s">
        <v>41</v>
      </c>
      <c r="G202" s="27"/>
      <c r="H202" s="27" t="s">
        <v>14</v>
      </c>
      <c r="I202" s="27" t="s">
        <v>266</v>
      </c>
      <c r="J202" s="25">
        <v>-3.6</v>
      </c>
      <c r="K202" s="25">
        <v>-4208.58</v>
      </c>
      <c r="L202" s="25">
        <v>3.6</v>
      </c>
      <c r="M202" s="28"/>
    </row>
    <row r="203" spans="2:13" ht="15" hidden="1" customHeight="1" x14ac:dyDescent="0.25">
      <c r="B203" s="27" t="s">
        <v>377</v>
      </c>
      <c r="C203" s="27" t="s">
        <v>12</v>
      </c>
      <c r="D203" s="27">
        <v>1415640</v>
      </c>
      <c r="E203" s="27" t="s">
        <v>13</v>
      </c>
      <c r="F203" s="27" t="s">
        <v>60</v>
      </c>
      <c r="G203" s="27"/>
      <c r="H203" s="27" t="s">
        <v>14</v>
      </c>
      <c r="I203" s="27" t="s">
        <v>266</v>
      </c>
      <c r="J203" s="25">
        <v>-6.06</v>
      </c>
      <c r="K203" s="25">
        <v>-4214.6400000000003</v>
      </c>
      <c r="L203" s="25">
        <v>6.06</v>
      </c>
      <c r="M203" s="28"/>
    </row>
    <row r="204" spans="2:13" ht="15" hidden="1" customHeight="1" x14ac:dyDescent="0.25">
      <c r="B204" s="27" t="s">
        <v>377</v>
      </c>
      <c r="C204" s="27" t="s">
        <v>12</v>
      </c>
      <c r="D204" s="27">
        <v>8630</v>
      </c>
      <c r="E204" s="27" t="s">
        <v>13</v>
      </c>
      <c r="F204" s="27" t="s">
        <v>49</v>
      </c>
      <c r="G204" s="27"/>
      <c r="H204" s="27" t="s">
        <v>14</v>
      </c>
      <c r="I204" s="27" t="s">
        <v>266</v>
      </c>
      <c r="J204" s="25">
        <v>-9.52</v>
      </c>
      <c r="K204" s="25">
        <v>-4224.16</v>
      </c>
      <c r="L204" s="25">
        <v>9.52</v>
      </c>
      <c r="M204" s="28"/>
    </row>
    <row r="205" spans="2:13" x14ac:dyDescent="0.25">
      <c r="B205" s="27" t="s">
        <v>380</v>
      </c>
      <c r="C205" s="27" t="s">
        <v>12</v>
      </c>
      <c r="D205" s="27"/>
      <c r="E205" s="27" t="s">
        <v>13</v>
      </c>
      <c r="F205" s="27" t="s">
        <v>177</v>
      </c>
      <c r="G205" s="27"/>
      <c r="H205" s="27" t="s">
        <v>14</v>
      </c>
      <c r="I205" s="27" t="s">
        <v>266</v>
      </c>
      <c r="J205" s="25">
        <v>0</v>
      </c>
      <c r="K205" s="25">
        <v>-4224.16</v>
      </c>
      <c r="L205" s="25">
        <v>0</v>
      </c>
      <c r="M205" s="28"/>
    </row>
    <row r="206" spans="2:13" x14ac:dyDescent="0.25">
      <c r="B206" s="27" t="s">
        <v>380</v>
      </c>
      <c r="C206" s="27" t="s">
        <v>12</v>
      </c>
      <c r="D206" s="27"/>
      <c r="E206" s="27" t="s">
        <v>13</v>
      </c>
      <c r="F206" s="27" t="s">
        <v>177</v>
      </c>
      <c r="G206" s="27"/>
      <c r="H206" s="27" t="s">
        <v>14</v>
      </c>
      <c r="I206" s="27" t="s">
        <v>266</v>
      </c>
      <c r="J206" s="25">
        <v>0</v>
      </c>
      <c r="K206" s="25">
        <v>-4224.16</v>
      </c>
      <c r="L206" s="25">
        <v>0</v>
      </c>
      <c r="M206" s="28"/>
    </row>
    <row r="207" spans="2:13" x14ac:dyDescent="0.25">
      <c r="B207" s="27" t="s">
        <v>380</v>
      </c>
      <c r="C207" s="27" t="s">
        <v>12</v>
      </c>
      <c r="D207" s="27"/>
      <c r="E207" s="27" t="s">
        <v>13</v>
      </c>
      <c r="F207" s="27" t="s">
        <v>186</v>
      </c>
      <c r="G207" s="27"/>
      <c r="H207" s="27" t="s">
        <v>14</v>
      </c>
      <c r="I207" s="27" t="s">
        <v>266</v>
      </c>
      <c r="J207" s="25">
        <v>0</v>
      </c>
      <c r="K207" s="25">
        <v>-4224.16</v>
      </c>
      <c r="L207" s="25">
        <v>0</v>
      </c>
      <c r="M207" s="28"/>
    </row>
    <row r="208" spans="2:13" x14ac:dyDescent="0.25">
      <c r="B208" s="27" t="s">
        <v>380</v>
      </c>
      <c r="C208" s="27" t="s">
        <v>12</v>
      </c>
      <c r="D208" s="27" t="s">
        <v>381</v>
      </c>
      <c r="E208" s="27" t="s">
        <v>13</v>
      </c>
      <c r="F208" s="27" t="s">
        <v>44</v>
      </c>
      <c r="G208" s="27"/>
      <c r="H208" s="27" t="s">
        <v>14</v>
      </c>
      <c r="I208" s="27" t="s">
        <v>266</v>
      </c>
      <c r="J208" s="25">
        <v>-1.26</v>
      </c>
      <c r="K208" s="25">
        <v>-4225.42</v>
      </c>
      <c r="L208" s="25">
        <v>1.26</v>
      </c>
      <c r="M208" s="28"/>
    </row>
    <row r="209" spans="2:13" x14ac:dyDescent="0.25">
      <c r="B209" s="27" t="s">
        <v>380</v>
      </c>
      <c r="C209" s="27" t="s">
        <v>12</v>
      </c>
      <c r="D209" s="27" t="s">
        <v>382</v>
      </c>
      <c r="E209" s="27" t="s">
        <v>13</v>
      </c>
      <c r="F209" s="27" t="s">
        <v>41</v>
      </c>
      <c r="G209" s="27"/>
      <c r="H209" s="27" t="s">
        <v>14</v>
      </c>
      <c r="I209" s="27" t="s">
        <v>266</v>
      </c>
      <c r="J209" s="25">
        <v>-3.71</v>
      </c>
      <c r="K209" s="25">
        <v>-4229.13</v>
      </c>
      <c r="L209" s="25">
        <v>3.71</v>
      </c>
      <c r="M209" s="28"/>
    </row>
    <row r="210" spans="2:13" ht="15" hidden="1" customHeight="1" x14ac:dyDescent="0.25">
      <c r="B210" s="27" t="s">
        <v>383</v>
      </c>
      <c r="C210" s="27" t="s">
        <v>12</v>
      </c>
      <c r="D210" s="27"/>
      <c r="E210" s="27" t="s">
        <v>13</v>
      </c>
      <c r="F210" s="27" t="s">
        <v>177</v>
      </c>
      <c r="G210" s="27"/>
      <c r="H210" s="27" t="s">
        <v>14</v>
      </c>
      <c r="I210" s="27" t="s">
        <v>266</v>
      </c>
      <c r="J210" s="25">
        <v>0</v>
      </c>
      <c r="K210" s="25">
        <v>-4229.13</v>
      </c>
      <c r="L210" s="25">
        <v>0</v>
      </c>
      <c r="M210" s="28"/>
    </row>
    <row r="211" spans="2:13" x14ac:dyDescent="0.25">
      <c r="B211" s="27" t="s">
        <v>383</v>
      </c>
      <c r="C211" s="27" t="s">
        <v>12</v>
      </c>
      <c r="D211" s="27"/>
      <c r="E211" s="27" t="s">
        <v>13</v>
      </c>
      <c r="F211" s="27" t="s">
        <v>177</v>
      </c>
      <c r="G211" s="27"/>
      <c r="H211" s="27" t="s">
        <v>14</v>
      </c>
      <c r="I211" s="27" t="s">
        <v>266</v>
      </c>
      <c r="J211" s="25">
        <v>0</v>
      </c>
      <c r="K211" s="25">
        <v>-4229.13</v>
      </c>
      <c r="L211" s="25">
        <v>0</v>
      </c>
      <c r="M211" s="28"/>
    </row>
    <row r="212" spans="2:13" x14ac:dyDescent="0.25">
      <c r="B212" s="27" t="s">
        <v>383</v>
      </c>
      <c r="C212" s="27" t="s">
        <v>12</v>
      </c>
      <c r="D212" s="27"/>
      <c r="E212" s="27" t="s">
        <v>13</v>
      </c>
      <c r="F212" s="27" t="s">
        <v>177</v>
      </c>
      <c r="G212" s="27"/>
      <c r="H212" s="27" t="s">
        <v>14</v>
      </c>
      <c r="I212" s="27" t="s">
        <v>266</v>
      </c>
      <c r="J212" s="25">
        <v>0</v>
      </c>
      <c r="K212" s="25">
        <v>-4229.13</v>
      </c>
      <c r="L212" s="25">
        <v>0</v>
      </c>
      <c r="M212" s="28"/>
    </row>
    <row r="213" spans="2:13" x14ac:dyDescent="0.25">
      <c r="B213" s="27" t="s">
        <v>383</v>
      </c>
      <c r="C213" s="27" t="s">
        <v>12</v>
      </c>
      <c r="D213" s="27"/>
      <c r="E213" s="27" t="s">
        <v>13</v>
      </c>
      <c r="F213" s="27" t="s">
        <v>183</v>
      </c>
      <c r="G213" s="27"/>
      <c r="H213" s="27" t="s">
        <v>14</v>
      </c>
      <c r="I213" s="27" t="s">
        <v>266</v>
      </c>
      <c r="J213" s="25">
        <v>0</v>
      </c>
      <c r="K213" s="25">
        <v>-4229.13</v>
      </c>
      <c r="L213" s="25">
        <v>0</v>
      </c>
      <c r="M213" s="28"/>
    </row>
    <row r="214" spans="2:13" x14ac:dyDescent="0.25">
      <c r="B214" s="27" t="s">
        <v>383</v>
      </c>
      <c r="C214" s="27" t="s">
        <v>12</v>
      </c>
      <c r="D214" s="27" t="s">
        <v>384</v>
      </c>
      <c r="E214" s="27" t="s">
        <v>13</v>
      </c>
      <c r="F214" s="27" t="s">
        <v>41</v>
      </c>
      <c r="G214" s="27"/>
      <c r="H214" s="27" t="s">
        <v>14</v>
      </c>
      <c r="I214" s="27" t="s">
        <v>266</v>
      </c>
      <c r="J214" s="25">
        <v>-2.36</v>
      </c>
      <c r="K214" s="25">
        <v>-4231.49</v>
      </c>
      <c r="L214" s="25">
        <v>2.36</v>
      </c>
      <c r="M214" s="28"/>
    </row>
    <row r="215" spans="2:13" x14ac:dyDescent="0.25">
      <c r="B215" s="27" t="s">
        <v>383</v>
      </c>
      <c r="C215" s="27" t="s">
        <v>12</v>
      </c>
      <c r="D215" s="27" t="s">
        <v>385</v>
      </c>
      <c r="E215" s="27" t="s">
        <v>13</v>
      </c>
      <c r="F215" s="27" t="s">
        <v>41</v>
      </c>
      <c r="G215" s="27"/>
      <c r="H215" s="27" t="s">
        <v>14</v>
      </c>
      <c r="I215" s="27" t="s">
        <v>266</v>
      </c>
      <c r="J215" s="25">
        <v>-2.4900000000000002</v>
      </c>
      <c r="K215" s="25">
        <v>-4233.9799999999996</v>
      </c>
      <c r="L215" s="25">
        <v>2.4900000000000002</v>
      </c>
      <c r="M215" s="28"/>
    </row>
    <row r="216" spans="2:13" x14ac:dyDescent="0.25">
      <c r="B216" s="27" t="s">
        <v>383</v>
      </c>
      <c r="C216" s="27" t="s">
        <v>12</v>
      </c>
      <c r="D216" s="27">
        <v>1415990</v>
      </c>
      <c r="E216" s="27" t="s">
        <v>13</v>
      </c>
      <c r="F216" s="27" t="s">
        <v>60</v>
      </c>
      <c r="G216" s="27"/>
      <c r="H216" s="27" t="s">
        <v>14</v>
      </c>
      <c r="I216" s="27" t="s">
        <v>266</v>
      </c>
      <c r="J216" s="25">
        <v>-20.100000000000001</v>
      </c>
      <c r="K216" s="25">
        <v>-4254.08</v>
      </c>
      <c r="L216" s="25">
        <v>20.100000000000001</v>
      </c>
      <c r="M216" s="28"/>
    </row>
    <row r="217" spans="2:13" x14ac:dyDescent="0.25">
      <c r="B217" s="27" t="s">
        <v>383</v>
      </c>
      <c r="C217" s="27" t="s">
        <v>12</v>
      </c>
      <c r="D217" s="27">
        <v>15632391</v>
      </c>
      <c r="E217" s="27" t="s">
        <v>13</v>
      </c>
      <c r="F217" s="27" t="s">
        <v>351</v>
      </c>
      <c r="G217" s="27"/>
      <c r="H217" s="27" t="s">
        <v>14</v>
      </c>
      <c r="I217" s="27" t="s">
        <v>266</v>
      </c>
      <c r="J217" s="25">
        <v>-32.51</v>
      </c>
      <c r="K217" s="25">
        <v>-4286.59</v>
      </c>
      <c r="L217" s="25">
        <v>32.51</v>
      </c>
      <c r="M217" s="28"/>
    </row>
    <row r="218" spans="2:13" ht="15" hidden="1" customHeight="1" x14ac:dyDescent="0.25">
      <c r="B218" s="27" t="s">
        <v>383</v>
      </c>
      <c r="C218" s="27" t="s">
        <v>12</v>
      </c>
      <c r="D218" s="27">
        <v>21325</v>
      </c>
      <c r="E218" s="27" t="s">
        <v>13</v>
      </c>
      <c r="F218" s="27" t="s">
        <v>33</v>
      </c>
      <c r="G218" s="27"/>
      <c r="H218" s="27" t="s">
        <v>14</v>
      </c>
      <c r="I218" s="27" t="s">
        <v>266</v>
      </c>
      <c r="J218" s="25">
        <v>-78.819999999999993</v>
      </c>
      <c r="K218" s="25">
        <v>-4365.41</v>
      </c>
      <c r="L218" s="25">
        <v>78.819999999999993</v>
      </c>
      <c r="M218" s="28"/>
    </row>
    <row r="219" spans="2:13" x14ac:dyDescent="0.25">
      <c r="B219" s="27" t="s">
        <v>386</v>
      </c>
      <c r="C219" s="27" t="s">
        <v>12</v>
      </c>
      <c r="D219" s="27">
        <v>89716</v>
      </c>
      <c r="E219" s="27" t="s">
        <v>13</v>
      </c>
      <c r="F219" s="27" t="s">
        <v>33</v>
      </c>
      <c r="G219" s="27"/>
      <c r="H219" s="27" t="s">
        <v>14</v>
      </c>
      <c r="I219" s="27" t="s">
        <v>266</v>
      </c>
      <c r="J219" s="25">
        <v>-2.38</v>
      </c>
      <c r="K219" s="25">
        <v>-4367.79</v>
      </c>
      <c r="L219" s="25">
        <v>2.38</v>
      </c>
      <c r="M219" s="28"/>
    </row>
    <row r="220" spans="2:13" x14ac:dyDescent="0.25">
      <c r="B220" s="27" t="s">
        <v>386</v>
      </c>
      <c r="C220" s="27" t="s">
        <v>12</v>
      </c>
      <c r="D220" s="27" t="s">
        <v>387</v>
      </c>
      <c r="E220" s="27" t="s">
        <v>13</v>
      </c>
      <c r="F220" s="27" t="s">
        <v>39</v>
      </c>
      <c r="G220" s="27"/>
      <c r="H220" s="27" t="s">
        <v>14</v>
      </c>
      <c r="I220" s="27" t="s">
        <v>266</v>
      </c>
      <c r="J220" s="25">
        <v>-5.24</v>
      </c>
      <c r="K220" s="25">
        <v>-4373.03</v>
      </c>
      <c r="L220" s="25">
        <v>5.24</v>
      </c>
      <c r="M220" s="28"/>
    </row>
    <row r="221" spans="2:13" ht="23.25" x14ac:dyDescent="0.25">
      <c r="B221" s="27" t="s">
        <v>386</v>
      </c>
      <c r="C221" s="27" t="s">
        <v>12</v>
      </c>
      <c r="D221" s="27" t="s">
        <v>388</v>
      </c>
      <c r="E221" s="27" t="s">
        <v>13</v>
      </c>
      <c r="F221" s="27" t="s">
        <v>174</v>
      </c>
      <c r="G221" s="27"/>
      <c r="H221" s="27" t="s">
        <v>14</v>
      </c>
      <c r="I221" s="27" t="s">
        <v>266</v>
      </c>
      <c r="J221" s="25">
        <v>-9.93</v>
      </c>
      <c r="K221" s="25">
        <v>-4382.96</v>
      </c>
      <c r="L221" s="25">
        <v>9.93</v>
      </c>
      <c r="M221" s="28"/>
    </row>
    <row r="222" spans="2:13" x14ac:dyDescent="0.25">
      <c r="B222" s="27" t="s">
        <v>386</v>
      </c>
      <c r="C222" s="27" t="s">
        <v>12</v>
      </c>
      <c r="D222" s="27" t="s">
        <v>389</v>
      </c>
      <c r="E222" s="27" t="s">
        <v>13</v>
      </c>
      <c r="F222" s="27" t="s">
        <v>44</v>
      </c>
      <c r="G222" s="27"/>
      <c r="H222" s="27" t="s">
        <v>14</v>
      </c>
      <c r="I222" s="27" t="s">
        <v>266</v>
      </c>
      <c r="J222" s="25">
        <v>-11.45</v>
      </c>
      <c r="K222" s="25">
        <v>-4394.41</v>
      </c>
      <c r="L222" s="25">
        <v>11.45</v>
      </c>
      <c r="M222" s="28"/>
    </row>
    <row r="223" spans="2:13" x14ac:dyDescent="0.25">
      <c r="B223" s="27" t="s">
        <v>390</v>
      </c>
      <c r="C223" s="27" t="s">
        <v>12</v>
      </c>
      <c r="D223" s="27">
        <v>1426</v>
      </c>
      <c r="E223" s="27" t="s">
        <v>13</v>
      </c>
      <c r="F223" s="27" t="s">
        <v>75</v>
      </c>
      <c r="G223" s="27"/>
      <c r="H223" s="27" t="s">
        <v>14</v>
      </c>
      <c r="I223" s="27" t="s">
        <v>15</v>
      </c>
      <c r="J223" s="25">
        <v>-476.19</v>
      </c>
      <c r="K223" s="25">
        <v>-4870.6000000000004</v>
      </c>
      <c r="L223" s="25">
        <v>476.19</v>
      </c>
      <c r="M223" s="28"/>
    </row>
    <row r="224" spans="2:13" x14ac:dyDescent="0.25">
      <c r="B224" s="27" t="s">
        <v>391</v>
      </c>
      <c r="C224" s="27" t="s">
        <v>12</v>
      </c>
      <c r="D224" s="27"/>
      <c r="E224" s="27" t="s">
        <v>13</v>
      </c>
      <c r="F224" s="27" t="s">
        <v>175</v>
      </c>
      <c r="G224" s="27"/>
      <c r="H224" s="27" t="s">
        <v>14</v>
      </c>
      <c r="I224" s="27" t="s">
        <v>266</v>
      </c>
      <c r="J224" s="25">
        <v>0</v>
      </c>
      <c r="K224" s="25">
        <v>-4870.6000000000004</v>
      </c>
      <c r="L224" s="25">
        <v>0</v>
      </c>
      <c r="M224" s="28"/>
    </row>
    <row r="225" spans="2:13" x14ac:dyDescent="0.25">
      <c r="B225" s="27" t="s">
        <v>391</v>
      </c>
      <c r="C225" s="27" t="s">
        <v>12</v>
      </c>
      <c r="D225" s="27">
        <v>1031</v>
      </c>
      <c r="E225" s="27" t="s">
        <v>13</v>
      </c>
      <c r="F225" s="27" t="s">
        <v>83</v>
      </c>
      <c r="G225" s="27"/>
      <c r="H225" s="27" t="s">
        <v>14</v>
      </c>
      <c r="I225" s="27" t="s">
        <v>15</v>
      </c>
      <c r="J225" s="25">
        <v>-48.76</v>
      </c>
      <c r="K225" s="25">
        <v>-4919.3599999999997</v>
      </c>
      <c r="L225" s="25">
        <v>48.76</v>
      </c>
      <c r="M225" s="28"/>
    </row>
    <row r="226" spans="2:13" x14ac:dyDescent="0.25">
      <c r="B226" s="27" t="s">
        <v>391</v>
      </c>
      <c r="C226" s="27" t="s">
        <v>12</v>
      </c>
      <c r="D226" s="27">
        <v>1030</v>
      </c>
      <c r="E226" s="27" t="s">
        <v>13</v>
      </c>
      <c r="F226" s="27" t="s">
        <v>83</v>
      </c>
      <c r="G226" s="27"/>
      <c r="H226" s="27" t="s">
        <v>14</v>
      </c>
      <c r="I226" s="27" t="s">
        <v>15</v>
      </c>
      <c r="J226" s="25">
        <v>-50.63</v>
      </c>
      <c r="K226" s="25">
        <v>-4969.99</v>
      </c>
      <c r="L226" s="25">
        <v>50.63</v>
      </c>
      <c r="M226" s="28"/>
    </row>
    <row r="227" spans="2:13" x14ac:dyDescent="0.25">
      <c r="B227" s="27" t="s">
        <v>391</v>
      </c>
      <c r="C227" s="27" t="s">
        <v>12</v>
      </c>
      <c r="D227" s="27">
        <v>1426</v>
      </c>
      <c r="E227" s="27" t="s">
        <v>13</v>
      </c>
      <c r="F227" s="27" t="s">
        <v>75</v>
      </c>
      <c r="G227" s="27"/>
      <c r="H227" s="27" t="s">
        <v>14</v>
      </c>
      <c r="I227" s="27" t="s">
        <v>15</v>
      </c>
      <c r="J227" s="25">
        <v>-171.75</v>
      </c>
      <c r="K227" s="25">
        <v>-5141.74</v>
      </c>
      <c r="L227" s="25">
        <v>171.75</v>
      </c>
      <c r="M227" s="28"/>
    </row>
    <row r="228" spans="2:13" x14ac:dyDescent="0.25">
      <c r="B228" s="27" t="s">
        <v>392</v>
      </c>
      <c r="C228" s="27" t="s">
        <v>12</v>
      </c>
      <c r="D228" s="27"/>
      <c r="E228" s="27" t="s">
        <v>13</v>
      </c>
      <c r="F228" s="27" t="s">
        <v>173</v>
      </c>
      <c r="G228" s="27"/>
      <c r="H228" s="27" t="s">
        <v>14</v>
      </c>
      <c r="I228" s="27" t="s">
        <v>15</v>
      </c>
      <c r="J228" s="25">
        <v>0</v>
      </c>
      <c r="K228" s="25">
        <v>-5141.74</v>
      </c>
      <c r="L228" s="25">
        <v>0</v>
      </c>
      <c r="M228" s="28"/>
    </row>
    <row r="229" spans="2:13" x14ac:dyDescent="0.25">
      <c r="B229" s="27" t="s">
        <v>392</v>
      </c>
      <c r="C229" s="27" t="s">
        <v>12</v>
      </c>
      <c r="D229" s="27"/>
      <c r="E229" s="27" t="s">
        <v>13</v>
      </c>
      <c r="F229" s="27" t="s">
        <v>176</v>
      </c>
      <c r="G229" s="27"/>
      <c r="H229" s="27" t="s">
        <v>14</v>
      </c>
      <c r="I229" s="27" t="s">
        <v>15</v>
      </c>
      <c r="J229" s="25">
        <v>0</v>
      </c>
      <c r="K229" s="25">
        <v>-5141.74</v>
      </c>
      <c r="L229" s="25">
        <v>0</v>
      </c>
      <c r="M229" s="28"/>
    </row>
    <row r="230" spans="2:13" x14ac:dyDescent="0.25">
      <c r="B230" s="27" t="s">
        <v>392</v>
      </c>
      <c r="C230" s="27" t="s">
        <v>12</v>
      </c>
      <c r="D230" s="27"/>
      <c r="E230" s="27" t="s">
        <v>13</v>
      </c>
      <c r="F230" s="27" t="s">
        <v>177</v>
      </c>
      <c r="G230" s="27"/>
      <c r="H230" s="27" t="s">
        <v>14</v>
      </c>
      <c r="I230" s="27" t="s">
        <v>266</v>
      </c>
      <c r="J230" s="25">
        <v>0</v>
      </c>
      <c r="K230" s="25">
        <v>-5141.74</v>
      </c>
      <c r="L230" s="25">
        <v>0</v>
      </c>
      <c r="M230" s="28"/>
    </row>
    <row r="231" spans="2:13" x14ac:dyDescent="0.25">
      <c r="B231" s="27" t="s">
        <v>392</v>
      </c>
      <c r="C231" s="27" t="s">
        <v>12</v>
      </c>
      <c r="D231" s="27"/>
      <c r="E231" s="27" t="s">
        <v>13</v>
      </c>
      <c r="F231" s="27" t="s">
        <v>177</v>
      </c>
      <c r="G231" s="27"/>
      <c r="H231" s="27" t="s">
        <v>14</v>
      </c>
      <c r="I231" s="27" t="s">
        <v>266</v>
      </c>
      <c r="J231" s="25">
        <v>0</v>
      </c>
      <c r="K231" s="25">
        <v>-5141.74</v>
      </c>
      <c r="L231" s="25">
        <v>0</v>
      </c>
      <c r="M231" s="28"/>
    </row>
    <row r="232" spans="2:13" x14ac:dyDescent="0.25">
      <c r="B232" s="27" t="s">
        <v>392</v>
      </c>
      <c r="C232" s="27" t="s">
        <v>12</v>
      </c>
      <c r="D232" s="27">
        <v>21825</v>
      </c>
      <c r="E232" s="27" t="s">
        <v>13</v>
      </c>
      <c r="F232" s="27" t="s">
        <v>41</v>
      </c>
      <c r="G232" s="27"/>
      <c r="H232" s="27" t="s">
        <v>14</v>
      </c>
      <c r="I232" s="27" t="s">
        <v>266</v>
      </c>
      <c r="J232" s="25">
        <v>-5.7</v>
      </c>
      <c r="K232" s="25">
        <v>-5147.4399999999996</v>
      </c>
      <c r="L232" s="25">
        <v>5.7</v>
      </c>
      <c r="M232" s="28"/>
    </row>
    <row r="233" spans="2:13" x14ac:dyDescent="0.25">
      <c r="B233" s="27" t="s">
        <v>393</v>
      </c>
      <c r="C233" s="27" t="s">
        <v>12</v>
      </c>
      <c r="D233" s="27" t="s">
        <v>394</v>
      </c>
      <c r="E233" s="27" t="s">
        <v>13</v>
      </c>
      <c r="F233" s="27" t="s">
        <v>177</v>
      </c>
      <c r="G233" s="27"/>
      <c r="H233" s="27" t="s">
        <v>14</v>
      </c>
      <c r="I233" s="27" t="s">
        <v>266</v>
      </c>
      <c r="J233" s="25">
        <v>0</v>
      </c>
      <c r="K233" s="25">
        <v>-5147.4399999999996</v>
      </c>
      <c r="L233" s="25">
        <v>0</v>
      </c>
      <c r="M233" s="28"/>
    </row>
    <row r="234" spans="2:13" x14ac:dyDescent="0.25">
      <c r="B234" s="27" t="s">
        <v>393</v>
      </c>
      <c r="C234" s="27" t="s">
        <v>12</v>
      </c>
      <c r="D234" s="27"/>
      <c r="E234" s="27" t="s">
        <v>13</v>
      </c>
      <c r="F234" s="27"/>
      <c r="G234" s="27"/>
      <c r="H234" s="27" t="s">
        <v>14</v>
      </c>
      <c r="I234" s="27" t="s">
        <v>15</v>
      </c>
      <c r="J234" s="25">
        <v>0</v>
      </c>
      <c r="K234" s="25">
        <v>-5147.4399999999996</v>
      </c>
      <c r="L234" s="25">
        <v>0</v>
      </c>
      <c r="M234" s="28"/>
    </row>
    <row r="235" spans="2:13" ht="23.25" x14ac:dyDescent="0.25">
      <c r="B235" s="27" t="s">
        <v>393</v>
      </c>
      <c r="C235" s="27" t="s">
        <v>12</v>
      </c>
      <c r="D235" s="27" t="s">
        <v>395</v>
      </c>
      <c r="E235" s="27" t="s">
        <v>13</v>
      </c>
      <c r="F235" s="27" t="s">
        <v>76</v>
      </c>
      <c r="G235" s="27"/>
      <c r="H235" s="27" t="s">
        <v>14</v>
      </c>
      <c r="I235" s="27" t="s">
        <v>266</v>
      </c>
      <c r="J235" s="25">
        <v>-1.1599999999999999</v>
      </c>
      <c r="K235" s="25">
        <v>-5148.6000000000004</v>
      </c>
      <c r="L235" s="25">
        <v>1.1599999999999999</v>
      </c>
      <c r="M235" s="28"/>
    </row>
    <row r="236" spans="2:13" x14ac:dyDescent="0.25">
      <c r="B236" s="27" t="s">
        <v>393</v>
      </c>
      <c r="C236" s="27" t="s">
        <v>12</v>
      </c>
      <c r="D236" s="27" t="s">
        <v>396</v>
      </c>
      <c r="E236" s="27" t="s">
        <v>13</v>
      </c>
      <c r="F236" s="27" t="s">
        <v>41</v>
      </c>
      <c r="G236" s="27"/>
      <c r="H236" s="27" t="s">
        <v>14</v>
      </c>
      <c r="I236" s="27" t="s">
        <v>266</v>
      </c>
      <c r="J236" s="25">
        <v>-5.74</v>
      </c>
      <c r="K236" s="25">
        <v>-5154.34</v>
      </c>
      <c r="L236" s="25">
        <v>5.74</v>
      </c>
      <c r="M236" s="28"/>
    </row>
    <row r="237" spans="2:13" ht="23.25" x14ac:dyDescent="0.25">
      <c r="B237" s="27" t="s">
        <v>393</v>
      </c>
      <c r="C237" s="27" t="s">
        <v>12</v>
      </c>
      <c r="D237" s="27" t="s">
        <v>397</v>
      </c>
      <c r="E237" s="27" t="s">
        <v>13</v>
      </c>
      <c r="F237" s="27" t="s">
        <v>174</v>
      </c>
      <c r="G237" s="27"/>
      <c r="H237" s="27" t="s">
        <v>14</v>
      </c>
      <c r="I237" s="27" t="s">
        <v>266</v>
      </c>
      <c r="J237" s="25">
        <v>-7.64</v>
      </c>
      <c r="K237" s="25">
        <v>-5161.9799999999996</v>
      </c>
      <c r="L237" s="25">
        <v>7.64</v>
      </c>
      <c r="M237" s="28"/>
    </row>
    <row r="238" spans="2:13" x14ac:dyDescent="0.25">
      <c r="B238" s="27" t="s">
        <v>393</v>
      </c>
      <c r="C238" s="27" t="s">
        <v>12</v>
      </c>
      <c r="D238" s="27">
        <v>292184</v>
      </c>
      <c r="E238" s="27" t="s">
        <v>13</v>
      </c>
      <c r="F238" s="27" t="s">
        <v>41</v>
      </c>
      <c r="G238" s="27"/>
      <c r="H238" s="27" t="s">
        <v>14</v>
      </c>
      <c r="I238" s="27" t="s">
        <v>266</v>
      </c>
      <c r="J238" s="25">
        <v>-11.47</v>
      </c>
      <c r="K238" s="25">
        <v>-5173.45</v>
      </c>
      <c r="L238" s="25">
        <v>11.47</v>
      </c>
      <c r="M238" s="28"/>
    </row>
    <row r="239" spans="2:13" x14ac:dyDescent="0.25">
      <c r="B239" s="27" t="s">
        <v>393</v>
      </c>
      <c r="C239" s="27" t="s">
        <v>12</v>
      </c>
      <c r="D239" s="27">
        <v>6999</v>
      </c>
      <c r="E239" s="27" t="s">
        <v>13</v>
      </c>
      <c r="F239" s="27" t="s">
        <v>179</v>
      </c>
      <c r="G239" s="27"/>
      <c r="H239" s="27" t="s">
        <v>14</v>
      </c>
      <c r="I239" s="27" t="s">
        <v>266</v>
      </c>
      <c r="J239" s="25">
        <v>-87.13</v>
      </c>
      <c r="K239" s="25">
        <v>-5260.58</v>
      </c>
      <c r="L239" s="25">
        <v>87.13</v>
      </c>
      <c r="M239" s="28"/>
    </row>
    <row r="240" spans="2:13" x14ac:dyDescent="0.25">
      <c r="B240" s="27" t="s">
        <v>398</v>
      </c>
      <c r="C240" s="27" t="s">
        <v>19</v>
      </c>
      <c r="D240" s="27">
        <v>1528</v>
      </c>
      <c r="E240" s="27" t="s">
        <v>13</v>
      </c>
      <c r="F240" s="27" t="s">
        <v>178</v>
      </c>
      <c r="G240" s="27"/>
      <c r="H240" s="27" t="s">
        <v>14</v>
      </c>
      <c r="I240" s="27" t="s">
        <v>263</v>
      </c>
      <c r="J240" s="25">
        <v>0</v>
      </c>
      <c r="K240" s="25">
        <v>-5260.58</v>
      </c>
      <c r="L240" s="25">
        <v>0</v>
      </c>
      <c r="M240" s="28"/>
    </row>
    <row r="241" spans="1:13" x14ac:dyDescent="0.25">
      <c r="B241" s="27" t="s">
        <v>398</v>
      </c>
      <c r="C241" s="27" t="s">
        <v>12</v>
      </c>
      <c r="D241" s="27" t="s">
        <v>399</v>
      </c>
      <c r="E241" s="27" t="s">
        <v>13</v>
      </c>
      <c r="F241" s="27" t="s">
        <v>177</v>
      </c>
      <c r="G241" s="27"/>
      <c r="H241" s="27" t="s">
        <v>14</v>
      </c>
      <c r="I241" s="27" t="s">
        <v>266</v>
      </c>
      <c r="J241" s="25">
        <v>0</v>
      </c>
      <c r="K241" s="25">
        <v>-5260.58</v>
      </c>
      <c r="L241" s="25">
        <v>0</v>
      </c>
      <c r="M241" s="28"/>
    </row>
    <row r="242" spans="1:13" x14ac:dyDescent="0.25">
      <c r="B242" s="27" t="s">
        <v>400</v>
      </c>
      <c r="C242" s="27" t="s">
        <v>19</v>
      </c>
      <c r="D242" s="27">
        <v>1531</v>
      </c>
      <c r="E242" s="27" t="s">
        <v>13</v>
      </c>
      <c r="F242" s="27" t="s">
        <v>201</v>
      </c>
      <c r="G242" s="27"/>
      <c r="H242" s="27" t="s">
        <v>14</v>
      </c>
      <c r="I242" s="27" t="s">
        <v>263</v>
      </c>
      <c r="J242" s="25">
        <v>6390.24</v>
      </c>
      <c r="K242" s="25">
        <v>1129.6600000000001</v>
      </c>
      <c r="L242" s="28"/>
      <c r="M242" s="25">
        <v>6390.24</v>
      </c>
    </row>
    <row r="243" spans="1:13" x14ac:dyDescent="0.25">
      <c r="B243" s="27" t="s">
        <v>400</v>
      </c>
      <c r="C243" s="27" t="s">
        <v>19</v>
      </c>
      <c r="D243" s="27">
        <v>1530</v>
      </c>
      <c r="E243" s="27" t="s">
        <v>13</v>
      </c>
      <c r="F243" s="27" t="s">
        <v>178</v>
      </c>
      <c r="G243" s="27"/>
      <c r="H243" s="27" t="s">
        <v>14</v>
      </c>
      <c r="I243" s="27" t="s">
        <v>263</v>
      </c>
      <c r="J243" s="25">
        <v>2526.91</v>
      </c>
      <c r="K243" s="25">
        <v>3656.57</v>
      </c>
      <c r="L243" s="28"/>
      <c r="M243" s="25">
        <v>2526.91</v>
      </c>
    </row>
    <row r="244" spans="1:13" x14ac:dyDescent="0.25">
      <c r="B244" s="27" t="s">
        <v>400</v>
      </c>
      <c r="C244" s="27" t="s">
        <v>19</v>
      </c>
      <c r="D244" s="27">
        <v>1529</v>
      </c>
      <c r="E244" s="27" t="s">
        <v>13</v>
      </c>
      <c r="F244" s="27" t="s">
        <v>178</v>
      </c>
      <c r="G244" s="27"/>
      <c r="H244" s="27" t="s">
        <v>14</v>
      </c>
      <c r="I244" s="27" t="s">
        <v>263</v>
      </c>
      <c r="J244" s="25">
        <v>2047.57</v>
      </c>
      <c r="K244" s="25">
        <v>5704.14</v>
      </c>
      <c r="L244" s="28"/>
      <c r="M244" s="25">
        <v>2047.57</v>
      </c>
    </row>
    <row r="245" spans="1:13" x14ac:dyDescent="0.25">
      <c r="B245" s="27" t="s">
        <v>400</v>
      </c>
      <c r="C245" s="27" t="s">
        <v>19</v>
      </c>
      <c r="D245" s="27">
        <v>1529</v>
      </c>
      <c r="E245" s="27" t="s">
        <v>13</v>
      </c>
      <c r="F245" s="27" t="s">
        <v>178</v>
      </c>
      <c r="G245" s="27"/>
      <c r="H245" s="27" t="s">
        <v>14</v>
      </c>
      <c r="I245" s="27" t="s">
        <v>263</v>
      </c>
      <c r="J245" s="25">
        <v>0</v>
      </c>
      <c r="K245" s="25">
        <v>5704.14</v>
      </c>
      <c r="L245" s="25">
        <v>0</v>
      </c>
      <c r="M245" s="28"/>
    </row>
    <row r="246" spans="1:13" x14ac:dyDescent="0.25">
      <c r="B246" s="27" t="s">
        <v>400</v>
      </c>
      <c r="C246" s="27" t="s">
        <v>19</v>
      </c>
      <c r="D246" s="27">
        <v>1531</v>
      </c>
      <c r="E246" s="27" t="s">
        <v>13</v>
      </c>
      <c r="F246" s="27" t="s">
        <v>201</v>
      </c>
      <c r="G246" s="27"/>
      <c r="H246" s="27" t="s">
        <v>14</v>
      </c>
      <c r="I246" s="27" t="s">
        <v>263</v>
      </c>
      <c r="J246" s="25">
        <v>0</v>
      </c>
      <c r="K246" s="25">
        <v>5704.14</v>
      </c>
      <c r="L246" s="25">
        <v>0</v>
      </c>
      <c r="M246" s="28"/>
    </row>
    <row r="247" spans="1:13" x14ac:dyDescent="0.25">
      <c r="B247" s="27" t="s">
        <v>400</v>
      </c>
      <c r="C247" s="27" t="s">
        <v>19</v>
      </c>
      <c r="D247" s="27">
        <v>1530</v>
      </c>
      <c r="E247" s="27" t="s">
        <v>13</v>
      </c>
      <c r="F247" s="27" t="s">
        <v>178</v>
      </c>
      <c r="G247" s="27"/>
      <c r="H247" s="27" t="s">
        <v>14</v>
      </c>
      <c r="I247" s="27" t="s">
        <v>263</v>
      </c>
      <c r="J247" s="25">
        <v>0</v>
      </c>
      <c r="K247" s="25">
        <v>5704.14</v>
      </c>
      <c r="L247" s="25">
        <v>0</v>
      </c>
      <c r="M247" s="28"/>
    </row>
    <row r="248" spans="1:13" x14ac:dyDescent="0.25">
      <c r="B248" s="27" t="s">
        <v>400</v>
      </c>
      <c r="C248" s="27" t="s">
        <v>12</v>
      </c>
      <c r="D248" s="27" t="s">
        <v>401</v>
      </c>
      <c r="E248" s="27" t="s">
        <v>13</v>
      </c>
      <c r="F248" s="27" t="s">
        <v>177</v>
      </c>
      <c r="G248" s="27"/>
      <c r="H248" s="27" t="s">
        <v>14</v>
      </c>
      <c r="I248" s="27" t="s">
        <v>266</v>
      </c>
      <c r="J248" s="25">
        <v>0</v>
      </c>
      <c r="K248" s="25">
        <v>5704.14</v>
      </c>
      <c r="L248" s="25">
        <v>0</v>
      </c>
      <c r="M248" s="28"/>
    </row>
    <row r="249" spans="1:13" x14ac:dyDescent="0.25">
      <c r="B249" s="27" t="s">
        <v>400</v>
      </c>
      <c r="C249" s="27" t="s">
        <v>12</v>
      </c>
      <c r="D249" s="27"/>
      <c r="E249" s="27" t="s">
        <v>13</v>
      </c>
      <c r="F249" s="27" t="s">
        <v>402</v>
      </c>
      <c r="G249" s="27"/>
      <c r="H249" s="27" t="s">
        <v>14</v>
      </c>
      <c r="I249" s="27" t="s">
        <v>266</v>
      </c>
      <c r="J249" s="25">
        <v>0</v>
      </c>
      <c r="K249" s="25">
        <v>5704.14</v>
      </c>
      <c r="L249" s="25">
        <v>0</v>
      </c>
      <c r="M249" s="28"/>
    </row>
    <row r="250" spans="1:13" ht="23.25" x14ac:dyDescent="0.25">
      <c r="B250" s="27" t="s">
        <v>400</v>
      </c>
      <c r="C250" s="27" t="s">
        <v>12</v>
      </c>
      <c r="D250" s="27" t="s">
        <v>403</v>
      </c>
      <c r="E250" s="27" t="s">
        <v>13</v>
      </c>
      <c r="F250" s="27" t="s">
        <v>174</v>
      </c>
      <c r="G250" s="27"/>
      <c r="H250" s="27" t="s">
        <v>14</v>
      </c>
      <c r="I250" s="27" t="s">
        <v>266</v>
      </c>
      <c r="J250" s="25">
        <v>-3.95</v>
      </c>
      <c r="K250" s="25">
        <v>5700.19</v>
      </c>
      <c r="L250" s="25">
        <v>3.95</v>
      </c>
      <c r="M250" s="28"/>
    </row>
    <row r="251" spans="1:13" x14ac:dyDescent="0.25">
      <c r="B251" s="27" t="s">
        <v>404</v>
      </c>
      <c r="C251" s="27" t="s">
        <v>12</v>
      </c>
      <c r="D251" s="27"/>
      <c r="E251" s="27" t="s">
        <v>13</v>
      </c>
      <c r="F251" s="27" t="s">
        <v>27</v>
      </c>
      <c r="G251" s="27"/>
      <c r="H251" s="27" t="s">
        <v>14</v>
      </c>
      <c r="I251" s="27" t="s">
        <v>266</v>
      </c>
      <c r="J251" s="25">
        <v>0</v>
      </c>
      <c r="K251" s="25">
        <v>5700.19</v>
      </c>
      <c r="L251" s="25">
        <v>0</v>
      </c>
      <c r="M251" s="28"/>
    </row>
    <row r="252" spans="1:13" x14ac:dyDescent="0.25">
      <c r="B252" s="27" t="s">
        <v>405</v>
      </c>
      <c r="C252" s="27" t="s">
        <v>19</v>
      </c>
      <c r="D252" s="27">
        <v>1533</v>
      </c>
      <c r="E252" s="27" t="s">
        <v>13</v>
      </c>
      <c r="F252" s="27" t="s">
        <v>201</v>
      </c>
      <c r="G252" s="27"/>
      <c r="H252" s="27" t="s">
        <v>14</v>
      </c>
      <c r="I252" s="27" t="s">
        <v>263</v>
      </c>
      <c r="J252" s="25">
        <v>856.57</v>
      </c>
      <c r="K252" s="25">
        <v>6556.76</v>
      </c>
      <c r="L252" s="28"/>
      <c r="M252" s="25">
        <v>856.57</v>
      </c>
    </row>
    <row r="253" spans="1:13" x14ac:dyDescent="0.25">
      <c r="B253" s="27" t="s">
        <v>405</v>
      </c>
      <c r="C253" s="27" t="s">
        <v>19</v>
      </c>
      <c r="D253" s="27">
        <v>1532</v>
      </c>
      <c r="E253" s="27" t="s">
        <v>13</v>
      </c>
      <c r="F253" s="27" t="s">
        <v>201</v>
      </c>
      <c r="G253" s="27"/>
      <c r="H253" s="27" t="s">
        <v>14</v>
      </c>
      <c r="I253" s="27" t="s">
        <v>263</v>
      </c>
      <c r="J253" s="25">
        <v>292.5</v>
      </c>
      <c r="K253" s="25">
        <v>6849.26</v>
      </c>
      <c r="L253" s="28"/>
      <c r="M253" s="25">
        <v>292.5</v>
      </c>
    </row>
    <row r="254" spans="1:13" x14ac:dyDescent="0.25">
      <c r="B254" s="27" t="s">
        <v>405</v>
      </c>
      <c r="C254" s="27" t="s">
        <v>19</v>
      </c>
      <c r="D254" s="27">
        <v>1533</v>
      </c>
      <c r="E254" s="27" t="s">
        <v>13</v>
      </c>
      <c r="F254" s="27" t="s">
        <v>201</v>
      </c>
      <c r="G254" s="27"/>
      <c r="H254" s="27" t="s">
        <v>14</v>
      </c>
      <c r="I254" s="27" t="s">
        <v>263</v>
      </c>
      <c r="J254" s="25">
        <v>0</v>
      </c>
      <c r="K254" s="25">
        <v>6849.26</v>
      </c>
      <c r="L254" s="25">
        <v>0</v>
      </c>
      <c r="M254" s="28"/>
    </row>
    <row r="255" spans="1:13" x14ac:dyDescent="0.25">
      <c r="A255" s="30"/>
      <c r="B255" s="31" t="s">
        <v>405</v>
      </c>
      <c r="C255" s="31" t="s">
        <v>26</v>
      </c>
      <c r="D255" s="31"/>
      <c r="E255" s="31" t="s">
        <v>13</v>
      </c>
      <c r="F255" s="31" t="s">
        <v>65</v>
      </c>
      <c r="G255" s="31"/>
      <c r="H255" s="31" t="s">
        <v>14</v>
      </c>
      <c r="I255" s="31" t="s">
        <v>266</v>
      </c>
      <c r="J255" s="32">
        <v>33.49</v>
      </c>
      <c r="K255" s="32">
        <v>6882.75</v>
      </c>
      <c r="L255" s="33"/>
      <c r="M255" s="32">
        <v>33.49</v>
      </c>
    </row>
    <row r="256" spans="1:13" x14ac:dyDescent="0.25">
      <c r="B256" s="27" t="s">
        <v>405</v>
      </c>
      <c r="C256" s="27" t="s">
        <v>12</v>
      </c>
      <c r="D256" s="27">
        <v>1578</v>
      </c>
      <c r="E256" s="27" t="s">
        <v>13</v>
      </c>
      <c r="F256" s="27" t="s">
        <v>406</v>
      </c>
      <c r="G256" s="27"/>
      <c r="H256" s="27" t="s">
        <v>14</v>
      </c>
      <c r="I256" s="27" t="s">
        <v>266</v>
      </c>
      <c r="J256" s="25">
        <v>0</v>
      </c>
      <c r="K256" s="25">
        <v>6882.75</v>
      </c>
      <c r="L256" s="25">
        <v>0</v>
      </c>
      <c r="M256" s="28"/>
    </row>
    <row r="257" spans="2:13" x14ac:dyDescent="0.25">
      <c r="B257" s="27" t="s">
        <v>405</v>
      </c>
      <c r="C257" s="27" t="s">
        <v>12</v>
      </c>
      <c r="D257" s="27">
        <v>359295</v>
      </c>
      <c r="E257" s="27" t="s">
        <v>13</v>
      </c>
      <c r="F257" s="27" t="s">
        <v>193</v>
      </c>
      <c r="G257" s="27"/>
      <c r="H257" s="27" t="s">
        <v>14</v>
      </c>
      <c r="I257" s="27" t="s">
        <v>266</v>
      </c>
      <c r="J257" s="25">
        <v>0</v>
      </c>
      <c r="K257" s="25">
        <v>6882.75</v>
      </c>
      <c r="L257" s="25">
        <v>0</v>
      </c>
      <c r="M257" s="28"/>
    </row>
    <row r="258" spans="2:13" ht="23.25" x14ac:dyDescent="0.25">
      <c r="B258" s="27" t="s">
        <v>405</v>
      </c>
      <c r="C258" s="27" t="s">
        <v>12</v>
      </c>
      <c r="D258" s="27" t="s">
        <v>407</v>
      </c>
      <c r="E258" s="27" t="s">
        <v>13</v>
      </c>
      <c r="F258" s="27" t="s">
        <v>187</v>
      </c>
      <c r="G258" s="27"/>
      <c r="H258" s="27" t="s">
        <v>14</v>
      </c>
      <c r="I258" s="27" t="s">
        <v>15</v>
      </c>
      <c r="J258" s="25">
        <v>0</v>
      </c>
      <c r="K258" s="25">
        <v>6882.75</v>
      </c>
      <c r="L258" s="25">
        <v>0</v>
      </c>
      <c r="M258" s="28"/>
    </row>
    <row r="259" spans="2:13" x14ac:dyDescent="0.25">
      <c r="B259" s="27" t="s">
        <v>405</v>
      </c>
      <c r="C259" s="27" t="s">
        <v>12</v>
      </c>
      <c r="D259" s="27" t="s">
        <v>408</v>
      </c>
      <c r="E259" s="27" t="s">
        <v>13</v>
      </c>
      <c r="F259" s="27" t="s">
        <v>409</v>
      </c>
      <c r="G259" s="27"/>
      <c r="H259" s="27" t="s">
        <v>14</v>
      </c>
      <c r="I259" s="27" t="s">
        <v>15</v>
      </c>
      <c r="J259" s="25">
        <v>0</v>
      </c>
      <c r="K259" s="25">
        <v>6882.75</v>
      </c>
      <c r="L259" s="25">
        <v>0</v>
      </c>
      <c r="M259" s="28"/>
    </row>
    <row r="260" spans="2:13" x14ac:dyDescent="0.25">
      <c r="B260" s="27" t="s">
        <v>405</v>
      </c>
      <c r="C260" s="27" t="s">
        <v>12</v>
      </c>
      <c r="D260" s="27">
        <v>1</v>
      </c>
      <c r="E260" s="27" t="s">
        <v>13</v>
      </c>
      <c r="F260" s="27" t="s">
        <v>410</v>
      </c>
      <c r="G260" s="27"/>
      <c r="H260" s="27" t="s">
        <v>14</v>
      </c>
      <c r="I260" s="27" t="s">
        <v>15</v>
      </c>
      <c r="J260" s="25">
        <v>0</v>
      </c>
      <c r="K260" s="25">
        <v>6882.75</v>
      </c>
      <c r="L260" s="25">
        <v>0</v>
      </c>
      <c r="M260" s="28"/>
    </row>
    <row r="261" spans="2:13" x14ac:dyDescent="0.25">
      <c r="B261" s="27" t="s">
        <v>405</v>
      </c>
      <c r="C261" s="27" t="s">
        <v>12</v>
      </c>
      <c r="D261" s="27">
        <v>5336813</v>
      </c>
      <c r="E261" s="27" t="s">
        <v>13</v>
      </c>
      <c r="F261" s="27" t="s">
        <v>411</v>
      </c>
      <c r="G261" s="27"/>
      <c r="H261" s="27" t="s">
        <v>14</v>
      </c>
      <c r="I261" s="27" t="s">
        <v>15</v>
      </c>
      <c r="J261" s="25">
        <v>0</v>
      </c>
      <c r="K261" s="25">
        <v>6882.75</v>
      </c>
      <c r="L261" s="25">
        <v>0</v>
      </c>
      <c r="M261" s="28"/>
    </row>
    <row r="262" spans="2:13" x14ac:dyDescent="0.25">
      <c r="B262" s="27" t="s">
        <v>405</v>
      </c>
      <c r="C262" s="27" t="s">
        <v>12</v>
      </c>
      <c r="D262" s="27"/>
      <c r="E262" s="27" t="s">
        <v>13</v>
      </c>
      <c r="F262" s="27" t="s">
        <v>176</v>
      </c>
      <c r="G262" s="27"/>
      <c r="H262" s="27" t="s">
        <v>14</v>
      </c>
      <c r="I262" s="27" t="s">
        <v>15</v>
      </c>
      <c r="J262" s="25">
        <v>0</v>
      </c>
      <c r="K262" s="25">
        <v>6882.75</v>
      </c>
      <c r="L262" s="25">
        <v>0</v>
      </c>
      <c r="M262" s="28"/>
    </row>
    <row r="263" spans="2:13" x14ac:dyDescent="0.25">
      <c r="B263" s="27" t="s">
        <v>405</v>
      </c>
      <c r="C263" s="27" t="s">
        <v>12</v>
      </c>
      <c r="D263" s="27" t="s">
        <v>412</v>
      </c>
      <c r="E263" s="27" t="s">
        <v>13</v>
      </c>
      <c r="F263" s="27" t="s">
        <v>33</v>
      </c>
      <c r="G263" s="27"/>
      <c r="H263" s="27" t="s">
        <v>14</v>
      </c>
      <c r="I263" s="27" t="s">
        <v>266</v>
      </c>
      <c r="J263" s="25">
        <v>-0.43</v>
      </c>
      <c r="K263" s="25">
        <v>6882.32</v>
      </c>
      <c r="L263" s="25">
        <v>0.43</v>
      </c>
      <c r="M263" s="28"/>
    </row>
    <row r="264" spans="2:13" ht="15" hidden="1" customHeight="1" x14ac:dyDescent="0.25">
      <c r="B264" s="27" t="s">
        <v>405</v>
      </c>
      <c r="C264" s="27" t="s">
        <v>12</v>
      </c>
      <c r="D264" s="27" t="s">
        <v>413</v>
      </c>
      <c r="E264" s="27" t="s">
        <v>13</v>
      </c>
      <c r="F264" s="27" t="s">
        <v>41</v>
      </c>
      <c r="G264" s="27"/>
      <c r="H264" s="27" t="s">
        <v>14</v>
      </c>
      <c r="I264" s="27" t="s">
        <v>266</v>
      </c>
      <c r="J264" s="25">
        <v>-0.8</v>
      </c>
      <c r="K264" s="25">
        <v>6881.52</v>
      </c>
      <c r="L264" s="25">
        <v>0.8</v>
      </c>
      <c r="M264" s="28"/>
    </row>
    <row r="265" spans="2:13" x14ac:dyDescent="0.25">
      <c r="B265" s="27" t="s">
        <v>405</v>
      </c>
      <c r="C265" s="27" t="s">
        <v>12</v>
      </c>
      <c r="D265" s="27" t="s">
        <v>182</v>
      </c>
      <c r="E265" s="27" t="s">
        <v>13</v>
      </c>
      <c r="F265" s="27" t="s">
        <v>44</v>
      </c>
      <c r="G265" s="27"/>
      <c r="H265" s="27" t="s">
        <v>14</v>
      </c>
      <c r="I265" s="27" t="s">
        <v>266</v>
      </c>
      <c r="J265" s="25">
        <v>-2.7</v>
      </c>
      <c r="K265" s="25">
        <v>6878.82</v>
      </c>
      <c r="L265" s="25">
        <v>2.7</v>
      </c>
      <c r="M265" s="28"/>
    </row>
    <row r="266" spans="2:13" ht="23.25" x14ac:dyDescent="0.25">
      <c r="B266" s="27" t="s">
        <v>405</v>
      </c>
      <c r="C266" s="27" t="s">
        <v>12</v>
      </c>
      <c r="D266" s="27" t="s">
        <v>414</v>
      </c>
      <c r="E266" s="27" t="s">
        <v>13</v>
      </c>
      <c r="F266" s="27" t="s">
        <v>188</v>
      </c>
      <c r="G266" s="27"/>
      <c r="H266" s="27" t="s">
        <v>14</v>
      </c>
      <c r="I266" s="27" t="s">
        <v>266</v>
      </c>
      <c r="J266" s="25">
        <v>-21.58</v>
      </c>
      <c r="K266" s="25">
        <v>6857.24</v>
      </c>
      <c r="L266" s="25">
        <v>21.58</v>
      </c>
      <c r="M266" s="28"/>
    </row>
    <row r="267" spans="2:13" ht="23.25" x14ac:dyDescent="0.25">
      <c r="B267" s="27" t="s">
        <v>405</v>
      </c>
      <c r="C267" s="27" t="s">
        <v>12</v>
      </c>
      <c r="D267" s="27" t="s">
        <v>415</v>
      </c>
      <c r="E267" s="27" t="s">
        <v>13</v>
      </c>
      <c r="F267" s="27" t="s">
        <v>416</v>
      </c>
      <c r="G267" s="27"/>
      <c r="H267" s="27" t="s">
        <v>14</v>
      </c>
      <c r="I267" s="27" t="s">
        <v>266</v>
      </c>
      <c r="J267" s="25">
        <v>-601.25</v>
      </c>
      <c r="K267" s="25">
        <v>6255.99</v>
      </c>
      <c r="L267" s="25">
        <v>601.25</v>
      </c>
      <c r="M267" s="28"/>
    </row>
    <row r="268" spans="2:13" ht="23.25" x14ac:dyDescent="0.25">
      <c r="B268" s="27" t="s">
        <v>405</v>
      </c>
      <c r="C268" s="27" t="s">
        <v>12</v>
      </c>
      <c r="D268" s="27" t="s">
        <v>417</v>
      </c>
      <c r="E268" s="27" t="s">
        <v>13</v>
      </c>
      <c r="F268" s="27" t="s">
        <v>418</v>
      </c>
      <c r="G268" s="27"/>
      <c r="H268" s="27" t="s">
        <v>14</v>
      </c>
      <c r="I268" s="27" t="s">
        <v>15</v>
      </c>
      <c r="J268" s="25">
        <v>-4829.25</v>
      </c>
      <c r="K268" s="25">
        <v>1426.74</v>
      </c>
      <c r="L268" s="25">
        <v>4829.25</v>
      </c>
      <c r="M268" s="28"/>
    </row>
    <row r="269" spans="2:13" x14ac:dyDescent="0.25">
      <c r="B269" s="27" t="s">
        <v>419</v>
      </c>
      <c r="C269" s="27" t="s">
        <v>12</v>
      </c>
      <c r="D269" s="27"/>
      <c r="E269" s="27" t="s">
        <v>13</v>
      </c>
      <c r="F269" s="27" t="s">
        <v>177</v>
      </c>
      <c r="G269" s="27"/>
      <c r="H269" s="27" t="s">
        <v>14</v>
      </c>
      <c r="I269" s="27" t="s">
        <v>266</v>
      </c>
      <c r="J269" s="25">
        <v>0</v>
      </c>
      <c r="K269" s="25">
        <v>1426.74</v>
      </c>
      <c r="L269" s="25">
        <v>0</v>
      </c>
      <c r="M269" s="28"/>
    </row>
    <row r="270" spans="2:13" x14ac:dyDescent="0.25">
      <c r="B270" s="27" t="s">
        <v>419</v>
      </c>
      <c r="C270" s="27" t="s">
        <v>12</v>
      </c>
      <c r="D270" s="27" t="s">
        <v>420</v>
      </c>
      <c r="E270" s="27" t="s">
        <v>13</v>
      </c>
      <c r="F270" s="27" t="s">
        <v>44</v>
      </c>
      <c r="G270" s="27"/>
      <c r="H270" s="27" t="s">
        <v>14</v>
      </c>
      <c r="I270" s="27" t="s">
        <v>266</v>
      </c>
      <c r="J270" s="25">
        <v>-2.7</v>
      </c>
      <c r="K270" s="25">
        <v>1424.04</v>
      </c>
      <c r="L270" s="25">
        <v>2.7</v>
      </c>
      <c r="M270" s="28"/>
    </row>
    <row r="271" spans="2:13" ht="15" hidden="1" customHeight="1" x14ac:dyDescent="0.25">
      <c r="B271" s="27" t="s">
        <v>419</v>
      </c>
      <c r="C271" s="27" t="s">
        <v>12</v>
      </c>
      <c r="D271" s="27">
        <v>667470</v>
      </c>
      <c r="E271" s="27" t="s">
        <v>13</v>
      </c>
      <c r="F271" s="27" t="s">
        <v>52</v>
      </c>
      <c r="G271" s="27"/>
      <c r="H271" s="27" t="s">
        <v>14</v>
      </c>
      <c r="I271" s="27" t="s">
        <v>266</v>
      </c>
      <c r="J271" s="25">
        <v>-9.52</v>
      </c>
      <c r="K271" s="25">
        <v>1414.52</v>
      </c>
      <c r="L271" s="25">
        <v>9.52</v>
      </c>
      <c r="M271" s="28"/>
    </row>
    <row r="272" spans="2:13" ht="23.25" x14ac:dyDescent="0.25">
      <c r="B272" s="27" t="s">
        <v>419</v>
      </c>
      <c r="C272" s="27" t="s">
        <v>12</v>
      </c>
      <c r="D272" s="27" t="s">
        <v>421</v>
      </c>
      <c r="E272" s="27" t="s">
        <v>13</v>
      </c>
      <c r="F272" s="27" t="s">
        <v>197</v>
      </c>
      <c r="G272" s="27"/>
      <c r="H272" s="27" t="s">
        <v>14</v>
      </c>
      <c r="I272" s="27" t="s">
        <v>266</v>
      </c>
      <c r="J272" s="25">
        <v>-36.450000000000003</v>
      </c>
      <c r="K272" s="25">
        <v>1378.07</v>
      </c>
      <c r="L272" s="25">
        <v>36.450000000000003</v>
      </c>
      <c r="M272" s="28"/>
    </row>
    <row r="273" spans="1:13" x14ac:dyDescent="0.25">
      <c r="B273" s="27" t="s">
        <v>422</v>
      </c>
      <c r="C273" s="27" t="s">
        <v>19</v>
      </c>
      <c r="D273" s="27">
        <v>1534</v>
      </c>
      <c r="E273" s="27" t="s">
        <v>13</v>
      </c>
      <c r="F273" s="27" t="s">
        <v>201</v>
      </c>
      <c r="G273" s="27"/>
      <c r="H273" s="27" t="s">
        <v>14</v>
      </c>
      <c r="I273" s="27" t="s">
        <v>263</v>
      </c>
      <c r="J273" s="25">
        <v>0</v>
      </c>
      <c r="K273" s="25">
        <v>1378.07</v>
      </c>
      <c r="L273" s="25">
        <v>0</v>
      </c>
      <c r="M273" s="28"/>
    </row>
    <row r="274" spans="1:13" x14ac:dyDescent="0.25">
      <c r="B274" s="27" t="s">
        <v>422</v>
      </c>
      <c r="C274" s="27" t="s">
        <v>12</v>
      </c>
      <c r="D274" s="27" t="s">
        <v>423</v>
      </c>
      <c r="E274" s="27" t="s">
        <v>13</v>
      </c>
      <c r="F274" s="27" t="s">
        <v>33</v>
      </c>
      <c r="G274" s="27"/>
      <c r="H274" s="27" t="s">
        <v>14</v>
      </c>
      <c r="I274" s="27" t="s">
        <v>266</v>
      </c>
      <c r="J274" s="25">
        <v>-6.73</v>
      </c>
      <c r="K274" s="25">
        <v>1371.34</v>
      </c>
      <c r="L274" s="25">
        <v>6.73</v>
      </c>
      <c r="M274" s="28"/>
    </row>
    <row r="275" spans="1:13" ht="23.25" x14ac:dyDescent="0.25">
      <c r="B275" s="27" t="s">
        <v>422</v>
      </c>
      <c r="C275" s="27" t="s">
        <v>12</v>
      </c>
      <c r="D275" s="27" t="s">
        <v>424</v>
      </c>
      <c r="E275" s="27" t="s">
        <v>13</v>
      </c>
      <c r="F275" s="27" t="s">
        <v>425</v>
      </c>
      <c r="G275" s="27"/>
      <c r="H275" s="27" t="s">
        <v>14</v>
      </c>
      <c r="I275" s="27" t="s">
        <v>266</v>
      </c>
      <c r="J275" s="25">
        <v>-32.15</v>
      </c>
      <c r="K275" s="25">
        <v>1339.19</v>
      </c>
      <c r="L275" s="25">
        <v>32.15</v>
      </c>
      <c r="M275" s="28"/>
    </row>
    <row r="276" spans="1:13" x14ac:dyDescent="0.25">
      <c r="B276" s="27" t="s">
        <v>426</v>
      </c>
      <c r="C276" s="27" t="s">
        <v>12</v>
      </c>
      <c r="D276" s="27" t="s">
        <v>427</v>
      </c>
      <c r="E276" s="27" t="s">
        <v>13</v>
      </c>
      <c r="F276" s="27" t="s">
        <v>48</v>
      </c>
      <c r="G276" s="27"/>
      <c r="H276" s="27" t="s">
        <v>14</v>
      </c>
      <c r="I276" s="27" t="s">
        <v>266</v>
      </c>
      <c r="J276" s="25">
        <v>0</v>
      </c>
      <c r="K276" s="25">
        <v>1339.19</v>
      </c>
      <c r="L276" s="25">
        <v>0</v>
      </c>
      <c r="M276" s="28"/>
    </row>
    <row r="277" spans="1:13" x14ac:dyDescent="0.25">
      <c r="B277" s="27" t="s">
        <v>426</v>
      </c>
      <c r="C277" s="27" t="s">
        <v>12</v>
      </c>
      <c r="D277" s="27">
        <v>1</v>
      </c>
      <c r="E277" s="27" t="s">
        <v>13</v>
      </c>
      <c r="F277" s="27" t="s">
        <v>428</v>
      </c>
      <c r="G277" s="27"/>
      <c r="H277" s="27" t="s">
        <v>14</v>
      </c>
      <c r="I277" s="27" t="s">
        <v>15</v>
      </c>
      <c r="J277" s="25">
        <v>0</v>
      </c>
      <c r="K277" s="25">
        <v>1339.19</v>
      </c>
      <c r="L277" s="25">
        <v>0</v>
      </c>
      <c r="M277" s="28"/>
    </row>
    <row r="278" spans="1:13" ht="23.25" x14ac:dyDescent="0.25">
      <c r="B278" s="27" t="s">
        <v>426</v>
      </c>
      <c r="C278" s="27" t="s">
        <v>12</v>
      </c>
      <c r="D278" s="27" t="s">
        <v>429</v>
      </c>
      <c r="E278" s="27" t="s">
        <v>13</v>
      </c>
      <c r="F278" s="27" t="s">
        <v>181</v>
      </c>
      <c r="G278" s="27"/>
      <c r="H278" s="27" t="s">
        <v>14</v>
      </c>
      <c r="I278" s="27" t="s">
        <v>266</v>
      </c>
      <c r="J278" s="25">
        <v>0</v>
      </c>
      <c r="K278" s="25">
        <v>1339.19</v>
      </c>
      <c r="L278" s="25">
        <v>0</v>
      </c>
      <c r="M278" s="28"/>
    </row>
    <row r="279" spans="1:13" x14ac:dyDescent="0.25">
      <c r="B279" s="27" t="s">
        <v>426</v>
      </c>
      <c r="C279" s="27" t="s">
        <v>12</v>
      </c>
      <c r="D279" s="27" t="s">
        <v>427</v>
      </c>
      <c r="E279" s="27" t="s">
        <v>13</v>
      </c>
      <c r="F279" s="27" t="s">
        <v>48</v>
      </c>
      <c r="G279" s="27"/>
      <c r="H279" s="27" t="s">
        <v>14</v>
      </c>
      <c r="I279" s="27" t="s">
        <v>266</v>
      </c>
      <c r="J279" s="25">
        <v>-1.05</v>
      </c>
      <c r="K279" s="25">
        <v>1338.14</v>
      </c>
      <c r="L279" s="25">
        <v>1.05</v>
      </c>
      <c r="M279" s="28"/>
    </row>
    <row r="280" spans="1:13" x14ac:dyDescent="0.25">
      <c r="B280" s="27" t="s">
        <v>426</v>
      </c>
      <c r="C280" s="27" t="s">
        <v>12</v>
      </c>
      <c r="D280" s="27"/>
      <c r="E280" s="27" t="s">
        <v>13</v>
      </c>
      <c r="F280" s="27" t="s">
        <v>29</v>
      </c>
      <c r="G280" s="27"/>
      <c r="H280" s="27" t="s">
        <v>14</v>
      </c>
      <c r="I280" s="27" t="s">
        <v>266</v>
      </c>
      <c r="J280" s="25">
        <v>-21.27</v>
      </c>
      <c r="K280" s="25">
        <v>1316.87</v>
      </c>
      <c r="L280" s="25">
        <v>21.27</v>
      </c>
      <c r="M280" s="28"/>
    </row>
    <row r="281" spans="1:13" x14ac:dyDescent="0.25">
      <c r="A281" s="30"/>
      <c r="B281" s="31" t="s">
        <v>430</v>
      </c>
      <c r="C281" s="31" t="s">
        <v>26</v>
      </c>
      <c r="D281" s="31"/>
      <c r="E281" s="31" t="s">
        <v>13</v>
      </c>
      <c r="F281" s="31" t="s">
        <v>63</v>
      </c>
      <c r="G281" s="31"/>
      <c r="H281" s="31" t="s">
        <v>14</v>
      </c>
      <c r="I281" s="31" t="s">
        <v>266</v>
      </c>
      <c r="J281" s="32">
        <v>8.6999999999999993</v>
      </c>
      <c r="K281" s="32">
        <v>1325.57</v>
      </c>
      <c r="L281" s="33"/>
      <c r="M281" s="32">
        <v>8.6999999999999993</v>
      </c>
    </row>
    <row r="282" spans="1:13" x14ac:dyDescent="0.25">
      <c r="A282" s="30"/>
      <c r="B282" s="31" t="s">
        <v>430</v>
      </c>
      <c r="C282" s="31" t="s">
        <v>26</v>
      </c>
      <c r="D282" s="31"/>
      <c r="E282" s="31" t="s">
        <v>13</v>
      </c>
      <c r="F282" s="31" t="s">
        <v>63</v>
      </c>
      <c r="G282" s="31"/>
      <c r="H282" s="31" t="s">
        <v>14</v>
      </c>
      <c r="I282" s="31" t="s">
        <v>266</v>
      </c>
      <c r="J282" s="32">
        <v>2.4300000000000002</v>
      </c>
      <c r="K282" s="32">
        <v>1328</v>
      </c>
      <c r="L282" s="33"/>
      <c r="M282" s="32">
        <v>2.4300000000000002</v>
      </c>
    </row>
    <row r="283" spans="1:13" x14ac:dyDescent="0.25">
      <c r="B283" s="27" t="s">
        <v>430</v>
      </c>
      <c r="C283" s="27" t="s">
        <v>12</v>
      </c>
      <c r="D283" s="27"/>
      <c r="E283" s="27" t="s">
        <v>13</v>
      </c>
      <c r="F283" s="27"/>
      <c r="G283" s="27"/>
      <c r="H283" s="27" t="s">
        <v>14</v>
      </c>
      <c r="I283" s="27" t="s">
        <v>15</v>
      </c>
      <c r="J283" s="25">
        <v>0</v>
      </c>
      <c r="K283" s="25">
        <v>1328</v>
      </c>
      <c r="L283" s="25">
        <v>0</v>
      </c>
      <c r="M283" s="28"/>
    </row>
    <row r="284" spans="1:13" x14ac:dyDescent="0.25">
      <c r="B284" s="27" t="s">
        <v>430</v>
      </c>
      <c r="C284" s="27" t="s">
        <v>12</v>
      </c>
      <c r="D284" s="27"/>
      <c r="E284" s="27" t="s">
        <v>13</v>
      </c>
      <c r="F284" s="27"/>
      <c r="G284" s="27"/>
      <c r="H284" s="27" t="s">
        <v>14</v>
      </c>
      <c r="I284" s="27" t="s">
        <v>15</v>
      </c>
      <c r="J284" s="25">
        <v>0</v>
      </c>
      <c r="K284" s="25">
        <v>1328</v>
      </c>
      <c r="L284" s="25">
        <v>0</v>
      </c>
      <c r="M284" s="28"/>
    </row>
    <row r="285" spans="1:13" x14ac:dyDescent="0.25">
      <c r="B285" s="27" t="s">
        <v>430</v>
      </c>
      <c r="C285" s="27" t="s">
        <v>12</v>
      </c>
      <c r="D285" s="27" t="s">
        <v>431</v>
      </c>
      <c r="E285" s="27" t="s">
        <v>13</v>
      </c>
      <c r="F285" s="27" t="s">
        <v>194</v>
      </c>
      <c r="G285" s="27"/>
      <c r="H285" s="27" t="s">
        <v>14</v>
      </c>
      <c r="I285" s="27" t="s">
        <v>266</v>
      </c>
      <c r="J285" s="25">
        <v>0</v>
      </c>
      <c r="K285" s="25">
        <v>1328</v>
      </c>
      <c r="L285" s="25">
        <v>0</v>
      </c>
      <c r="M285" s="28"/>
    </row>
    <row r="286" spans="1:13" x14ac:dyDescent="0.25">
      <c r="B286" s="27" t="s">
        <v>430</v>
      </c>
      <c r="C286" s="27" t="s">
        <v>12</v>
      </c>
      <c r="D286" s="27"/>
      <c r="E286" s="27" t="s">
        <v>13</v>
      </c>
      <c r="F286" s="27" t="s">
        <v>176</v>
      </c>
      <c r="G286" s="27"/>
      <c r="H286" s="27" t="s">
        <v>14</v>
      </c>
      <c r="I286" s="27" t="s">
        <v>15</v>
      </c>
      <c r="J286" s="25">
        <v>0</v>
      </c>
      <c r="K286" s="25">
        <v>1328</v>
      </c>
      <c r="L286" s="25">
        <v>0</v>
      </c>
      <c r="M286" s="28"/>
    </row>
    <row r="287" spans="1:13" x14ac:dyDescent="0.25">
      <c r="B287" s="27" t="s">
        <v>430</v>
      </c>
      <c r="C287" s="27" t="s">
        <v>12</v>
      </c>
      <c r="D287" s="27"/>
      <c r="E287" s="27" t="s">
        <v>13</v>
      </c>
      <c r="F287" s="27" t="s">
        <v>23</v>
      </c>
      <c r="G287" s="27"/>
      <c r="H287" s="27" t="s">
        <v>14</v>
      </c>
      <c r="I287" s="27" t="s">
        <v>99</v>
      </c>
      <c r="J287" s="25">
        <v>0</v>
      </c>
      <c r="K287" s="25">
        <v>1328</v>
      </c>
      <c r="L287" s="25">
        <v>0</v>
      </c>
      <c r="M287" s="28"/>
    </row>
    <row r="288" spans="1:13" x14ac:dyDescent="0.25">
      <c r="B288" s="27" t="s">
        <v>430</v>
      </c>
      <c r="C288" s="27" t="s">
        <v>12</v>
      </c>
      <c r="D288" s="27">
        <v>508101</v>
      </c>
      <c r="E288" s="27" t="s">
        <v>13</v>
      </c>
      <c r="F288" s="27" t="s">
        <v>432</v>
      </c>
      <c r="G288" s="27"/>
      <c r="H288" s="27" t="s">
        <v>14</v>
      </c>
      <c r="I288" s="27" t="s">
        <v>266</v>
      </c>
      <c r="J288" s="25">
        <v>0</v>
      </c>
      <c r="K288" s="25">
        <v>1328</v>
      </c>
      <c r="L288" s="25">
        <v>0</v>
      </c>
      <c r="M288" s="28"/>
    </row>
    <row r="289" spans="2:13" x14ac:dyDescent="0.25">
      <c r="B289" s="27" t="s">
        <v>430</v>
      </c>
      <c r="C289" s="27" t="s">
        <v>12</v>
      </c>
      <c r="D289" s="27">
        <v>2282025</v>
      </c>
      <c r="E289" s="27" t="s">
        <v>13</v>
      </c>
      <c r="F289" s="27" t="s">
        <v>81</v>
      </c>
      <c r="G289" s="27"/>
      <c r="H289" s="27" t="s">
        <v>14</v>
      </c>
      <c r="I289" s="27" t="s">
        <v>15</v>
      </c>
      <c r="J289" s="25">
        <v>0</v>
      </c>
      <c r="K289" s="25">
        <v>1328</v>
      </c>
      <c r="L289" s="25">
        <v>0</v>
      </c>
      <c r="M289" s="28"/>
    </row>
    <row r="290" spans="2:13" x14ac:dyDescent="0.25">
      <c r="B290" s="27" t="s">
        <v>430</v>
      </c>
      <c r="C290" s="27" t="s">
        <v>12</v>
      </c>
      <c r="D290" s="27"/>
      <c r="E290" s="27" t="s">
        <v>13</v>
      </c>
      <c r="F290" s="27" t="s">
        <v>36</v>
      </c>
      <c r="G290" s="27"/>
      <c r="H290" s="27" t="s">
        <v>14</v>
      </c>
      <c r="I290" s="27" t="s">
        <v>266</v>
      </c>
      <c r="J290" s="25">
        <v>-0.69</v>
      </c>
      <c r="K290" s="25">
        <v>1327.31</v>
      </c>
      <c r="L290" s="25">
        <v>0.69</v>
      </c>
      <c r="M290" s="28"/>
    </row>
    <row r="291" spans="2:13" x14ac:dyDescent="0.25">
      <c r="B291" s="27" t="s">
        <v>430</v>
      </c>
      <c r="C291" s="27" t="s">
        <v>12</v>
      </c>
      <c r="D291" s="27"/>
      <c r="E291" s="27" t="s">
        <v>13</v>
      </c>
      <c r="F291" s="27" t="s">
        <v>30</v>
      </c>
      <c r="G291" s="27"/>
      <c r="H291" s="27" t="s">
        <v>14</v>
      </c>
      <c r="I291" s="27" t="s">
        <v>266</v>
      </c>
      <c r="J291" s="25">
        <v>-1.39</v>
      </c>
      <c r="K291" s="25">
        <v>1325.92</v>
      </c>
      <c r="L291" s="25">
        <v>1.39</v>
      </c>
      <c r="M291" s="28"/>
    </row>
    <row r="292" spans="2:13" x14ac:dyDescent="0.25">
      <c r="B292" s="27" t="s">
        <v>433</v>
      </c>
      <c r="C292" s="27" t="s">
        <v>12</v>
      </c>
      <c r="D292" s="27"/>
      <c r="E292" s="27" t="s">
        <v>13</v>
      </c>
      <c r="F292" s="27" t="s">
        <v>434</v>
      </c>
      <c r="G292" s="27"/>
      <c r="H292" s="27" t="s">
        <v>14</v>
      </c>
      <c r="I292" s="27" t="s">
        <v>266</v>
      </c>
      <c r="J292" s="25">
        <v>0</v>
      </c>
      <c r="K292" s="25">
        <v>1325.92</v>
      </c>
      <c r="L292" s="25">
        <v>0</v>
      </c>
      <c r="M292" s="28"/>
    </row>
    <row r="293" spans="2:13" x14ac:dyDescent="0.25">
      <c r="B293" s="27" t="s">
        <v>433</v>
      </c>
      <c r="C293" s="27" t="s">
        <v>12</v>
      </c>
      <c r="D293" s="27"/>
      <c r="E293" s="27" t="s">
        <v>13</v>
      </c>
      <c r="F293" s="27" t="s">
        <v>180</v>
      </c>
      <c r="G293" s="27"/>
      <c r="H293" s="27" t="s">
        <v>14</v>
      </c>
      <c r="I293" s="27" t="s">
        <v>266</v>
      </c>
      <c r="J293" s="25">
        <v>0</v>
      </c>
      <c r="K293" s="25">
        <v>1325.92</v>
      </c>
      <c r="L293" s="25">
        <v>0</v>
      </c>
      <c r="M293" s="28"/>
    </row>
    <row r="294" spans="2:13" x14ac:dyDescent="0.25">
      <c r="B294" s="27" t="s">
        <v>433</v>
      </c>
      <c r="C294" s="27" t="s">
        <v>12</v>
      </c>
      <c r="D294" s="27" t="s">
        <v>435</v>
      </c>
      <c r="E294" s="27" t="s">
        <v>13</v>
      </c>
      <c r="F294" s="27" t="s">
        <v>41</v>
      </c>
      <c r="G294" s="27"/>
      <c r="H294" s="27" t="s">
        <v>14</v>
      </c>
      <c r="I294" s="27" t="s">
        <v>266</v>
      </c>
      <c r="J294" s="25">
        <v>-1.66</v>
      </c>
      <c r="K294" s="25">
        <v>1324.26</v>
      </c>
      <c r="L294" s="25">
        <v>1.66</v>
      </c>
      <c r="M294" s="28"/>
    </row>
    <row r="295" spans="2:13" x14ac:dyDescent="0.25">
      <c r="B295" s="27" t="s">
        <v>436</v>
      </c>
      <c r="C295" s="27" t="s">
        <v>19</v>
      </c>
      <c r="D295" s="27">
        <v>1535</v>
      </c>
      <c r="E295" s="27" t="s">
        <v>13</v>
      </c>
      <c r="F295" s="27" t="s">
        <v>201</v>
      </c>
      <c r="G295" s="27"/>
      <c r="H295" s="27" t="s">
        <v>14</v>
      </c>
      <c r="I295" s="27" t="s">
        <v>263</v>
      </c>
      <c r="J295" s="25">
        <v>579.38</v>
      </c>
      <c r="K295" s="25">
        <v>1903.64</v>
      </c>
      <c r="L295" s="28"/>
      <c r="M295" s="25">
        <v>579.38</v>
      </c>
    </row>
    <row r="296" spans="2:13" x14ac:dyDescent="0.25">
      <c r="B296" s="27" t="s">
        <v>436</v>
      </c>
      <c r="C296" s="27" t="s">
        <v>19</v>
      </c>
      <c r="D296" s="27">
        <v>1535</v>
      </c>
      <c r="E296" s="27" t="s">
        <v>13</v>
      </c>
      <c r="F296" s="27" t="s">
        <v>201</v>
      </c>
      <c r="G296" s="27"/>
      <c r="H296" s="27" t="s">
        <v>14</v>
      </c>
      <c r="I296" s="27" t="s">
        <v>263</v>
      </c>
      <c r="J296" s="25">
        <v>0</v>
      </c>
      <c r="K296" s="25">
        <v>1903.64</v>
      </c>
      <c r="L296" s="25">
        <v>0</v>
      </c>
      <c r="M296" s="28"/>
    </row>
    <row r="297" spans="2:13" x14ac:dyDescent="0.25">
      <c r="B297" s="27" t="s">
        <v>436</v>
      </c>
      <c r="C297" s="27" t="s">
        <v>12</v>
      </c>
      <c r="D297" s="27"/>
      <c r="E297" s="27" t="s">
        <v>13</v>
      </c>
      <c r="F297" s="27" t="s">
        <v>192</v>
      </c>
      <c r="G297" s="27"/>
      <c r="H297" s="27" t="s">
        <v>14</v>
      </c>
      <c r="I297" s="27" t="s">
        <v>15</v>
      </c>
      <c r="J297" s="25">
        <v>0</v>
      </c>
      <c r="K297" s="25">
        <v>1903.64</v>
      </c>
      <c r="L297" s="25">
        <v>0</v>
      </c>
      <c r="M297" s="28"/>
    </row>
    <row r="298" spans="2:13" x14ac:dyDescent="0.25">
      <c r="B298" s="27" t="s">
        <v>436</v>
      </c>
      <c r="C298" s="27" t="s">
        <v>12</v>
      </c>
      <c r="D298" s="27"/>
      <c r="E298" s="27" t="s">
        <v>13</v>
      </c>
      <c r="F298" s="27" t="s">
        <v>16</v>
      </c>
      <c r="G298" s="27"/>
      <c r="H298" s="27" t="s">
        <v>14</v>
      </c>
      <c r="I298" s="27" t="s">
        <v>15</v>
      </c>
      <c r="J298" s="25">
        <v>0</v>
      </c>
      <c r="K298" s="25">
        <v>1903.64</v>
      </c>
      <c r="L298" s="25">
        <v>0</v>
      </c>
      <c r="M298" s="28"/>
    </row>
    <row r="299" spans="2:13" x14ac:dyDescent="0.25">
      <c r="B299" s="27" t="s">
        <v>436</v>
      </c>
      <c r="C299" s="27" t="s">
        <v>12</v>
      </c>
      <c r="D299" s="27" t="s">
        <v>437</v>
      </c>
      <c r="E299" s="27" t="s">
        <v>13</v>
      </c>
      <c r="F299" s="27" t="s">
        <v>52</v>
      </c>
      <c r="G299" s="27"/>
      <c r="H299" s="27" t="s">
        <v>14</v>
      </c>
      <c r="I299" s="27" t="s">
        <v>266</v>
      </c>
      <c r="J299" s="25">
        <v>-3.57</v>
      </c>
      <c r="K299" s="25">
        <v>1900.07</v>
      </c>
      <c r="L299" s="25">
        <v>3.57</v>
      </c>
      <c r="M299" s="28"/>
    </row>
    <row r="300" spans="2:13" x14ac:dyDescent="0.25">
      <c r="B300" s="27" t="s">
        <v>436</v>
      </c>
      <c r="C300" s="27" t="s">
        <v>12</v>
      </c>
      <c r="D300" s="27"/>
      <c r="E300" s="27" t="s">
        <v>13</v>
      </c>
      <c r="F300" s="27" t="s">
        <v>35</v>
      </c>
      <c r="G300" s="27"/>
      <c r="H300" s="27" t="s">
        <v>14</v>
      </c>
      <c r="I300" s="27" t="s">
        <v>266</v>
      </c>
      <c r="J300" s="25">
        <v>-10.67</v>
      </c>
      <c r="K300" s="25">
        <v>1889.4</v>
      </c>
      <c r="L300" s="25">
        <v>10.67</v>
      </c>
      <c r="M300" s="28"/>
    </row>
    <row r="301" spans="2:13" ht="34.5" x14ac:dyDescent="0.25">
      <c r="B301" s="27" t="s">
        <v>436</v>
      </c>
      <c r="C301" s="27" t="s">
        <v>12</v>
      </c>
      <c r="D301" s="27" t="s">
        <v>438</v>
      </c>
      <c r="E301" s="27" t="s">
        <v>13</v>
      </c>
      <c r="F301" s="27" t="s">
        <v>439</v>
      </c>
      <c r="G301" s="27"/>
      <c r="H301" s="27" t="s">
        <v>14</v>
      </c>
      <c r="I301" s="27" t="s">
        <v>15</v>
      </c>
      <c r="J301" s="25">
        <v>-108.1</v>
      </c>
      <c r="K301" s="25">
        <v>1781.3</v>
      </c>
      <c r="L301" s="25">
        <v>108.1</v>
      </c>
      <c r="M301" s="28"/>
    </row>
    <row r="302" spans="2:13" x14ac:dyDescent="0.25">
      <c r="B302" s="27" t="s">
        <v>436</v>
      </c>
      <c r="C302" s="27" t="s">
        <v>12</v>
      </c>
      <c r="D302" s="27">
        <v>12897</v>
      </c>
      <c r="E302" s="27" t="s">
        <v>13</v>
      </c>
      <c r="F302" s="27" t="s">
        <v>440</v>
      </c>
      <c r="G302" s="27"/>
      <c r="H302" s="27" t="s">
        <v>14</v>
      </c>
      <c r="I302" s="27" t="s">
        <v>266</v>
      </c>
      <c r="J302" s="25">
        <v>-207.4</v>
      </c>
      <c r="K302" s="25">
        <v>1573.9</v>
      </c>
      <c r="L302" s="25">
        <v>207.4</v>
      </c>
      <c r="M302" s="28"/>
    </row>
    <row r="303" spans="2:13" x14ac:dyDescent="0.25">
      <c r="B303" s="27" t="s">
        <v>436</v>
      </c>
      <c r="C303" s="27" t="s">
        <v>12</v>
      </c>
      <c r="D303" s="27">
        <v>1096</v>
      </c>
      <c r="E303" s="27" t="s">
        <v>13</v>
      </c>
      <c r="F303" s="27" t="s">
        <v>47</v>
      </c>
      <c r="G303" s="27"/>
      <c r="H303" s="27" t="s">
        <v>14</v>
      </c>
      <c r="I303" s="27" t="s">
        <v>15</v>
      </c>
      <c r="J303" s="25">
        <v>-361.47</v>
      </c>
      <c r="K303" s="25">
        <v>1212.43</v>
      </c>
      <c r="L303" s="25">
        <v>361.47</v>
      </c>
      <c r="M303" s="28"/>
    </row>
    <row r="304" spans="2:13" x14ac:dyDescent="0.25">
      <c r="B304" s="27" t="s">
        <v>441</v>
      </c>
      <c r="C304" s="27" t="s">
        <v>12</v>
      </c>
      <c r="D304" s="27" t="s">
        <v>442</v>
      </c>
      <c r="E304" s="27" t="s">
        <v>13</v>
      </c>
      <c r="F304" s="27" t="s">
        <v>32</v>
      </c>
      <c r="G304" s="27"/>
      <c r="H304" s="27" t="s">
        <v>14</v>
      </c>
      <c r="I304" s="27" t="s">
        <v>266</v>
      </c>
      <c r="J304" s="25">
        <v>0</v>
      </c>
      <c r="K304" s="25">
        <v>1212.43</v>
      </c>
      <c r="L304" s="25">
        <v>0</v>
      </c>
      <c r="M304" s="28"/>
    </row>
    <row r="305" spans="2:13" x14ac:dyDescent="0.25">
      <c r="B305" s="27" t="s">
        <v>441</v>
      </c>
      <c r="C305" s="27" t="s">
        <v>12</v>
      </c>
      <c r="D305" s="27"/>
      <c r="E305" s="27" t="s">
        <v>13</v>
      </c>
      <c r="F305" s="27" t="s">
        <v>177</v>
      </c>
      <c r="G305" s="27"/>
      <c r="H305" s="27" t="s">
        <v>14</v>
      </c>
      <c r="I305" s="27" t="s">
        <v>266</v>
      </c>
      <c r="J305" s="25">
        <v>0</v>
      </c>
      <c r="K305" s="25">
        <v>1212.43</v>
      </c>
      <c r="L305" s="25">
        <v>0</v>
      </c>
      <c r="M305" s="28"/>
    </row>
    <row r="306" spans="2:13" x14ac:dyDescent="0.25">
      <c r="B306" s="27" t="s">
        <v>441</v>
      </c>
      <c r="C306" s="27" t="s">
        <v>12</v>
      </c>
      <c r="D306" s="27" t="s">
        <v>443</v>
      </c>
      <c r="E306" s="27" t="s">
        <v>13</v>
      </c>
      <c r="F306" s="27" t="s">
        <v>44</v>
      </c>
      <c r="G306" s="27"/>
      <c r="H306" s="27" t="s">
        <v>14</v>
      </c>
      <c r="I306" s="27" t="s">
        <v>266</v>
      </c>
      <c r="J306" s="25">
        <v>-17.52</v>
      </c>
      <c r="K306" s="25">
        <v>1194.9100000000001</v>
      </c>
      <c r="L306" s="25">
        <v>17.52</v>
      </c>
      <c r="M306" s="28"/>
    </row>
    <row r="307" spans="2:13" x14ac:dyDescent="0.25">
      <c r="B307" s="27" t="s">
        <v>441</v>
      </c>
      <c r="C307" s="27" t="s">
        <v>12</v>
      </c>
      <c r="D307" s="27">
        <v>58900</v>
      </c>
      <c r="E307" s="27" t="s">
        <v>13</v>
      </c>
      <c r="F307" s="27" t="s">
        <v>199</v>
      </c>
      <c r="G307" s="27"/>
      <c r="H307" s="27" t="s">
        <v>14</v>
      </c>
      <c r="I307" s="27" t="s">
        <v>266</v>
      </c>
      <c r="J307" s="25">
        <v>-55.7</v>
      </c>
      <c r="K307" s="25">
        <v>1139.21</v>
      </c>
      <c r="L307" s="25">
        <v>55.7</v>
      </c>
      <c r="M307" s="28"/>
    </row>
    <row r="308" spans="2:13" x14ac:dyDescent="0.25">
      <c r="B308" s="27" t="s">
        <v>441</v>
      </c>
      <c r="C308" s="27" t="s">
        <v>12</v>
      </c>
      <c r="D308" s="27">
        <v>1808</v>
      </c>
      <c r="E308" s="27" t="s">
        <v>13</v>
      </c>
      <c r="F308" s="27" t="s">
        <v>184</v>
      </c>
      <c r="G308" s="27"/>
      <c r="H308" s="27" t="s">
        <v>14</v>
      </c>
      <c r="I308" s="27" t="s">
        <v>15</v>
      </c>
      <c r="J308" s="25">
        <v>-97.5</v>
      </c>
      <c r="K308" s="25">
        <v>1041.71</v>
      </c>
      <c r="L308" s="25">
        <v>97.5</v>
      </c>
      <c r="M308" s="28"/>
    </row>
    <row r="309" spans="2:13" ht="34.5" x14ac:dyDescent="0.25">
      <c r="B309" s="27" t="s">
        <v>441</v>
      </c>
      <c r="C309" s="27" t="s">
        <v>12</v>
      </c>
      <c r="D309" s="27" t="s">
        <v>444</v>
      </c>
      <c r="E309" s="27" t="s">
        <v>13</v>
      </c>
      <c r="F309" s="27" t="s">
        <v>439</v>
      </c>
      <c r="G309" s="27"/>
      <c r="H309" s="27" t="s">
        <v>14</v>
      </c>
      <c r="I309" s="27" t="s">
        <v>15</v>
      </c>
      <c r="J309" s="25">
        <v>-166.67</v>
      </c>
      <c r="K309" s="25">
        <v>875.04</v>
      </c>
      <c r="L309" s="25">
        <v>166.67</v>
      </c>
      <c r="M309" s="28"/>
    </row>
    <row r="310" spans="2:13" x14ac:dyDescent="0.25">
      <c r="B310" s="27" t="s">
        <v>445</v>
      </c>
      <c r="C310" s="27" t="s">
        <v>12</v>
      </c>
      <c r="D310" s="27"/>
      <c r="E310" s="27" t="s">
        <v>13</v>
      </c>
      <c r="F310" s="27" t="s">
        <v>28</v>
      </c>
      <c r="G310" s="27"/>
      <c r="H310" s="27" t="s">
        <v>14</v>
      </c>
      <c r="I310" s="27" t="s">
        <v>266</v>
      </c>
      <c r="J310" s="25">
        <v>-0.53</v>
      </c>
      <c r="K310" s="25">
        <v>874.51</v>
      </c>
      <c r="L310" s="25">
        <v>0.53</v>
      </c>
      <c r="M310" s="28"/>
    </row>
    <row r="311" spans="2:13" x14ac:dyDescent="0.25">
      <c r="B311" s="27" t="s">
        <v>445</v>
      </c>
      <c r="C311" s="27" t="s">
        <v>12</v>
      </c>
      <c r="D311" s="27" t="s">
        <v>78</v>
      </c>
      <c r="E311" s="27" t="s">
        <v>13</v>
      </c>
      <c r="F311" s="27" t="s">
        <v>41</v>
      </c>
      <c r="G311" s="27"/>
      <c r="H311" s="27" t="s">
        <v>14</v>
      </c>
      <c r="I311" s="27" t="s">
        <v>266</v>
      </c>
      <c r="J311" s="25">
        <v>-2.67</v>
      </c>
      <c r="K311" s="25">
        <v>871.84</v>
      </c>
      <c r="L311" s="25">
        <v>2.67</v>
      </c>
      <c r="M311" s="28"/>
    </row>
    <row r="312" spans="2:13" x14ac:dyDescent="0.25">
      <c r="B312" s="27" t="s">
        <v>445</v>
      </c>
      <c r="C312" s="27" t="s">
        <v>12</v>
      </c>
      <c r="D312" s="27" t="s">
        <v>446</v>
      </c>
      <c r="E312" s="27" t="s">
        <v>13</v>
      </c>
      <c r="F312" s="27" t="s">
        <v>72</v>
      </c>
      <c r="G312" s="27"/>
      <c r="H312" s="27" t="s">
        <v>14</v>
      </c>
      <c r="I312" s="27" t="s">
        <v>266</v>
      </c>
      <c r="J312" s="25">
        <v>-2.86</v>
      </c>
      <c r="K312" s="25">
        <v>868.98</v>
      </c>
      <c r="L312" s="25">
        <v>2.86</v>
      </c>
      <c r="M312" s="28"/>
    </row>
    <row r="313" spans="2:13" x14ac:dyDescent="0.25">
      <c r="B313" s="27" t="s">
        <v>445</v>
      </c>
      <c r="C313" s="27" t="s">
        <v>12</v>
      </c>
      <c r="D313" s="27">
        <v>1032</v>
      </c>
      <c r="E313" s="27" t="s">
        <v>13</v>
      </c>
      <c r="F313" s="27" t="s">
        <v>83</v>
      </c>
      <c r="G313" s="27"/>
      <c r="H313" s="27" t="s">
        <v>14</v>
      </c>
      <c r="I313" s="27" t="s">
        <v>15</v>
      </c>
      <c r="J313" s="25">
        <v>-185.64</v>
      </c>
      <c r="K313" s="25">
        <v>683.34</v>
      </c>
      <c r="L313" s="25">
        <v>185.64</v>
      </c>
      <c r="M313" s="28"/>
    </row>
    <row r="314" spans="2:13" x14ac:dyDescent="0.25">
      <c r="B314" s="27" t="s">
        <v>447</v>
      </c>
      <c r="C314" s="27" t="s">
        <v>12</v>
      </c>
      <c r="D314" s="27"/>
      <c r="E314" s="27" t="s">
        <v>13</v>
      </c>
      <c r="F314" s="27" t="s">
        <v>173</v>
      </c>
      <c r="G314" s="27"/>
      <c r="H314" s="27" t="s">
        <v>14</v>
      </c>
      <c r="I314" s="27" t="s">
        <v>15</v>
      </c>
      <c r="J314" s="25">
        <v>0</v>
      </c>
      <c r="K314" s="25">
        <v>683.34</v>
      </c>
      <c r="L314" s="25">
        <v>0</v>
      </c>
      <c r="M314" s="28"/>
    </row>
    <row r="315" spans="2:13" x14ac:dyDescent="0.25">
      <c r="B315" s="27" t="s">
        <v>447</v>
      </c>
      <c r="C315" s="27" t="s">
        <v>12</v>
      </c>
      <c r="D315" s="27">
        <v>30625</v>
      </c>
      <c r="E315" s="27" t="s">
        <v>13</v>
      </c>
      <c r="F315" s="27" t="s">
        <v>189</v>
      </c>
      <c r="G315" s="27"/>
      <c r="H315" s="27" t="s">
        <v>14</v>
      </c>
      <c r="I315" s="27" t="s">
        <v>266</v>
      </c>
      <c r="J315" s="25">
        <v>0</v>
      </c>
      <c r="K315" s="25">
        <v>683.34</v>
      </c>
      <c r="L315" s="25">
        <v>0</v>
      </c>
      <c r="M315" s="28"/>
    </row>
    <row r="316" spans="2:13" x14ac:dyDescent="0.25">
      <c r="B316" s="27" t="s">
        <v>447</v>
      </c>
      <c r="C316" s="27" t="s">
        <v>12</v>
      </c>
      <c r="D316" s="27"/>
      <c r="E316" s="27" t="s">
        <v>13</v>
      </c>
      <c r="F316" s="27" t="s">
        <v>28</v>
      </c>
      <c r="G316" s="27"/>
      <c r="H316" s="27" t="s">
        <v>14</v>
      </c>
      <c r="I316" s="27" t="s">
        <v>266</v>
      </c>
      <c r="J316" s="25">
        <v>-0.59</v>
      </c>
      <c r="K316" s="25">
        <v>682.75</v>
      </c>
      <c r="L316" s="25">
        <v>0.59</v>
      </c>
      <c r="M316" s="28"/>
    </row>
    <row r="317" spans="2:13" x14ac:dyDescent="0.25">
      <c r="B317" s="27" t="s">
        <v>447</v>
      </c>
      <c r="C317" s="27" t="s">
        <v>12</v>
      </c>
      <c r="D317" s="27" t="s">
        <v>448</v>
      </c>
      <c r="E317" s="27" t="s">
        <v>13</v>
      </c>
      <c r="F317" s="27" t="s">
        <v>52</v>
      </c>
      <c r="G317" s="27"/>
      <c r="H317" s="27" t="s">
        <v>14</v>
      </c>
      <c r="I317" s="27" t="s">
        <v>266</v>
      </c>
      <c r="J317" s="25">
        <v>-3.57</v>
      </c>
      <c r="K317" s="25">
        <v>679.18</v>
      </c>
      <c r="L317" s="25">
        <v>3.57</v>
      </c>
      <c r="M317" s="28"/>
    </row>
    <row r="318" spans="2:13" x14ac:dyDescent="0.25">
      <c r="B318" s="27" t="s">
        <v>449</v>
      </c>
      <c r="C318" s="27" t="s">
        <v>12</v>
      </c>
      <c r="D318" s="27" t="s">
        <v>450</v>
      </c>
      <c r="E318" s="27" t="s">
        <v>13</v>
      </c>
      <c r="F318" s="27" t="s">
        <v>41</v>
      </c>
      <c r="G318" s="27"/>
      <c r="H318" s="27" t="s">
        <v>14</v>
      </c>
      <c r="I318" s="27" t="s">
        <v>266</v>
      </c>
      <c r="J318" s="25">
        <v>-3.16</v>
      </c>
      <c r="K318" s="25">
        <v>676.02</v>
      </c>
      <c r="L318" s="25">
        <v>3.16</v>
      </c>
      <c r="M318" s="28"/>
    </row>
    <row r="319" spans="2:13" x14ac:dyDescent="0.25">
      <c r="B319" s="27" t="s">
        <v>451</v>
      </c>
      <c r="C319" s="27" t="s">
        <v>12</v>
      </c>
      <c r="D319" s="27">
        <v>752991</v>
      </c>
      <c r="E319" s="27" t="s">
        <v>13</v>
      </c>
      <c r="F319" s="27" t="s">
        <v>52</v>
      </c>
      <c r="G319" s="27"/>
      <c r="H319" s="27" t="s">
        <v>14</v>
      </c>
      <c r="I319" s="27" t="s">
        <v>266</v>
      </c>
      <c r="J319" s="25">
        <v>-8.86</v>
      </c>
      <c r="K319" s="25">
        <v>667.16</v>
      </c>
      <c r="L319" s="25">
        <v>8.86</v>
      </c>
      <c r="M319" s="28"/>
    </row>
    <row r="320" spans="2:13" x14ac:dyDescent="0.25">
      <c r="B320" s="27" t="s">
        <v>452</v>
      </c>
      <c r="C320" s="27" t="s">
        <v>19</v>
      </c>
      <c r="D320" s="27">
        <v>1537</v>
      </c>
      <c r="E320" s="27" t="s">
        <v>13</v>
      </c>
      <c r="F320" s="27" t="s">
        <v>178</v>
      </c>
      <c r="G320" s="27"/>
      <c r="H320" s="27" t="s">
        <v>14</v>
      </c>
      <c r="I320" s="27" t="s">
        <v>263</v>
      </c>
      <c r="J320" s="25">
        <v>613.61</v>
      </c>
      <c r="K320" s="25">
        <v>1280.77</v>
      </c>
      <c r="L320" s="28"/>
      <c r="M320" s="25">
        <v>613.61</v>
      </c>
    </row>
    <row r="321" spans="2:13" x14ac:dyDescent="0.25">
      <c r="B321" s="27" t="s">
        <v>452</v>
      </c>
      <c r="C321" s="27" t="s">
        <v>19</v>
      </c>
      <c r="D321" s="27">
        <v>1536</v>
      </c>
      <c r="E321" s="27" t="s">
        <v>13</v>
      </c>
      <c r="F321" s="27" t="s">
        <v>178</v>
      </c>
      <c r="G321" s="27"/>
      <c r="H321" s="27" t="s">
        <v>14</v>
      </c>
      <c r="I321" s="27" t="s">
        <v>263</v>
      </c>
      <c r="J321" s="25">
        <v>296.69</v>
      </c>
      <c r="K321" s="25">
        <v>1577.46</v>
      </c>
      <c r="L321" s="28"/>
      <c r="M321" s="25">
        <v>296.69</v>
      </c>
    </row>
    <row r="322" spans="2:13" ht="23.25" x14ac:dyDescent="0.25">
      <c r="B322" s="27" t="s">
        <v>452</v>
      </c>
      <c r="C322" s="27" t="s">
        <v>12</v>
      </c>
      <c r="D322" s="27" t="s">
        <v>453</v>
      </c>
      <c r="E322" s="27" t="s">
        <v>13</v>
      </c>
      <c r="F322" s="27" t="s">
        <v>342</v>
      </c>
      <c r="G322" s="27"/>
      <c r="H322" s="27" t="s">
        <v>14</v>
      </c>
      <c r="I322" s="27" t="s">
        <v>15</v>
      </c>
      <c r="J322" s="25">
        <v>0</v>
      </c>
      <c r="K322" s="25">
        <v>1577.46</v>
      </c>
      <c r="L322" s="25">
        <v>0</v>
      </c>
      <c r="M322" s="28"/>
    </row>
    <row r="323" spans="2:13" x14ac:dyDescent="0.25">
      <c r="B323" s="27" t="s">
        <v>452</v>
      </c>
      <c r="C323" s="27" t="s">
        <v>12</v>
      </c>
      <c r="D323" s="27"/>
      <c r="E323" s="27" t="s">
        <v>13</v>
      </c>
      <c r="F323" s="27" t="s">
        <v>32</v>
      </c>
      <c r="G323" s="27"/>
      <c r="H323" s="27" t="s">
        <v>14</v>
      </c>
      <c r="I323" s="27" t="s">
        <v>266</v>
      </c>
      <c r="J323" s="25">
        <v>0</v>
      </c>
      <c r="K323" s="25">
        <v>1577.46</v>
      </c>
      <c r="L323" s="25">
        <v>0</v>
      </c>
      <c r="M323" s="28"/>
    </row>
    <row r="324" spans="2:13" x14ac:dyDescent="0.25">
      <c r="B324" s="27" t="s">
        <v>452</v>
      </c>
      <c r="C324" s="27" t="s">
        <v>12</v>
      </c>
      <c r="D324" s="27"/>
      <c r="E324" s="27" t="s">
        <v>13</v>
      </c>
      <c r="F324" s="27" t="s">
        <v>180</v>
      </c>
      <c r="G324" s="27"/>
      <c r="H324" s="27" t="s">
        <v>14</v>
      </c>
      <c r="I324" s="27" t="s">
        <v>266</v>
      </c>
      <c r="J324" s="25">
        <v>-0.52</v>
      </c>
      <c r="K324" s="25">
        <v>1576.94</v>
      </c>
      <c r="L324" s="25">
        <v>0.52</v>
      </c>
      <c r="M324" s="28"/>
    </row>
    <row r="325" spans="2:13" x14ac:dyDescent="0.25">
      <c r="B325" s="27" t="s">
        <v>452</v>
      </c>
      <c r="C325" s="27" t="s">
        <v>12</v>
      </c>
      <c r="D325" s="27"/>
      <c r="E325" s="27" t="s">
        <v>13</v>
      </c>
      <c r="F325" s="27" t="s">
        <v>180</v>
      </c>
      <c r="G325" s="27"/>
      <c r="H325" s="27" t="s">
        <v>14</v>
      </c>
      <c r="I325" s="27" t="s">
        <v>266</v>
      </c>
      <c r="J325" s="25">
        <v>-0.57999999999999996</v>
      </c>
      <c r="K325" s="25">
        <v>1576.36</v>
      </c>
      <c r="L325" s="25">
        <v>0.57999999999999996</v>
      </c>
      <c r="M325" s="28"/>
    </row>
    <row r="326" spans="2:13" x14ac:dyDescent="0.25">
      <c r="B326" s="27" t="s">
        <v>452</v>
      </c>
      <c r="C326" s="27" t="s">
        <v>12</v>
      </c>
      <c r="D326" s="27"/>
      <c r="E326" s="27" t="s">
        <v>13</v>
      </c>
      <c r="F326" s="27" t="s">
        <v>180</v>
      </c>
      <c r="G326" s="27"/>
      <c r="H326" s="27" t="s">
        <v>14</v>
      </c>
      <c r="I326" s="27" t="s">
        <v>266</v>
      </c>
      <c r="J326" s="25">
        <v>-1.0900000000000001</v>
      </c>
      <c r="K326" s="25">
        <v>1575.27</v>
      </c>
      <c r="L326" s="25">
        <v>1.0900000000000001</v>
      </c>
      <c r="M326" s="28"/>
    </row>
    <row r="327" spans="2:13" ht="34.5" x14ac:dyDescent="0.25">
      <c r="B327" s="27" t="s">
        <v>452</v>
      </c>
      <c r="C327" s="27" t="s">
        <v>12</v>
      </c>
      <c r="D327" s="27" t="s">
        <v>454</v>
      </c>
      <c r="E327" s="27" t="s">
        <v>13</v>
      </c>
      <c r="F327" s="27" t="s">
        <v>71</v>
      </c>
      <c r="G327" s="27"/>
      <c r="H327" s="27" t="s">
        <v>14</v>
      </c>
      <c r="I327" s="27" t="s">
        <v>15</v>
      </c>
      <c r="J327" s="25">
        <v>-60</v>
      </c>
      <c r="K327" s="25">
        <v>1515.27</v>
      </c>
      <c r="L327" s="25">
        <v>60</v>
      </c>
      <c r="M327" s="28"/>
    </row>
    <row r="328" spans="2:13" x14ac:dyDescent="0.25">
      <c r="B328" s="27" t="s">
        <v>452</v>
      </c>
      <c r="C328" s="27" t="s">
        <v>12</v>
      </c>
      <c r="D328" s="27">
        <v>10</v>
      </c>
      <c r="E328" s="27" t="s">
        <v>13</v>
      </c>
      <c r="F328" s="27" t="s">
        <v>69</v>
      </c>
      <c r="G328" s="27"/>
      <c r="H328" s="27" t="s">
        <v>14</v>
      </c>
      <c r="I328" s="27" t="s">
        <v>15</v>
      </c>
      <c r="J328" s="25">
        <v>-165</v>
      </c>
      <c r="K328" s="25">
        <v>1350.27</v>
      </c>
      <c r="L328" s="25">
        <v>165</v>
      </c>
      <c r="M328" s="28"/>
    </row>
    <row r="329" spans="2:13" x14ac:dyDescent="0.25">
      <c r="B329" s="27" t="s">
        <v>455</v>
      </c>
      <c r="C329" s="27" t="s">
        <v>12</v>
      </c>
      <c r="D329" s="27">
        <v>157300</v>
      </c>
      <c r="E329" s="27" t="s">
        <v>13</v>
      </c>
      <c r="F329" s="27" t="s">
        <v>33</v>
      </c>
      <c r="G329" s="27"/>
      <c r="H329" s="27" t="s">
        <v>14</v>
      </c>
      <c r="I329" s="27" t="s">
        <v>266</v>
      </c>
      <c r="J329" s="25">
        <v>-4.09</v>
      </c>
      <c r="K329" s="25">
        <v>1346.18</v>
      </c>
      <c r="L329" s="25">
        <v>4.09</v>
      </c>
      <c r="M329" s="28"/>
    </row>
    <row r="330" spans="2:13" ht="23.25" x14ac:dyDescent="0.25">
      <c r="B330" s="27" t="s">
        <v>455</v>
      </c>
      <c r="C330" s="27" t="s">
        <v>12</v>
      </c>
      <c r="D330" s="27" t="s">
        <v>456</v>
      </c>
      <c r="E330" s="27" t="s">
        <v>13</v>
      </c>
      <c r="F330" s="27" t="s">
        <v>43</v>
      </c>
      <c r="G330" s="27"/>
      <c r="H330" s="27" t="s">
        <v>14</v>
      </c>
      <c r="I330" s="27" t="s">
        <v>266</v>
      </c>
      <c r="J330" s="25">
        <v>-13.9</v>
      </c>
      <c r="K330" s="25">
        <v>1332.28</v>
      </c>
      <c r="L330" s="25">
        <v>13.9</v>
      </c>
      <c r="M330" s="28"/>
    </row>
    <row r="331" spans="2:13" x14ac:dyDescent="0.25">
      <c r="B331" s="27" t="s">
        <v>455</v>
      </c>
      <c r="C331" s="27" t="s">
        <v>12</v>
      </c>
      <c r="D331" s="27">
        <v>18957</v>
      </c>
      <c r="E331" s="27" t="s">
        <v>13</v>
      </c>
      <c r="F331" s="27" t="s">
        <v>64</v>
      </c>
      <c r="G331" s="27"/>
      <c r="H331" s="27" t="s">
        <v>14</v>
      </c>
      <c r="I331" s="27" t="s">
        <v>266</v>
      </c>
      <c r="J331" s="25">
        <v>-84</v>
      </c>
      <c r="K331" s="25">
        <v>1248.28</v>
      </c>
      <c r="L331" s="25">
        <v>84</v>
      </c>
      <c r="M331" s="28"/>
    </row>
    <row r="332" spans="2:13" x14ac:dyDescent="0.25">
      <c r="B332" s="27" t="s">
        <v>455</v>
      </c>
      <c r="C332" s="27" t="s">
        <v>12</v>
      </c>
      <c r="D332" s="27" t="s">
        <v>457</v>
      </c>
      <c r="E332" s="27" t="s">
        <v>13</v>
      </c>
      <c r="F332" s="27" t="s">
        <v>38</v>
      </c>
      <c r="G332" s="27"/>
      <c r="H332" s="27" t="s">
        <v>14</v>
      </c>
      <c r="I332" s="27" t="s">
        <v>15</v>
      </c>
      <c r="J332" s="25">
        <v>-391.25</v>
      </c>
      <c r="K332" s="25">
        <v>857.03</v>
      </c>
      <c r="L332" s="25">
        <v>391.25</v>
      </c>
      <c r="M332" s="28"/>
    </row>
    <row r="333" spans="2:13" x14ac:dyDescent="0.25">
      <c r="B333" s="27" t="s">
        <v>458</v>
      </c>
      <c r="C333" s="27" t="s">
        <v>19</v>
      </c>
      <c r="D333" s="27">
        <v>1538</v>
      </c>
      <c r="E333" s="27" t="s">
        <v>13</v>
      </c>
      <c r="F333" s="27" t="s">
        <v>20</v>
      </c>
      <c r="G333" s="27"/>
      <c r="H333" s="27" t="s">
        <v>14</v>
      </c>
      <c r="I333" s="27" t="s">
        <v>263</v>
      </c>
      <c r="J333" s="25">
        <v>331.61</v>
      </c>
      <c r="K333" s="25">
        <v>1188.6400000000001</v>
      </c>
      <c r="L333" s="28"/>
      <c r="M333" s="25">
        <v>331.61</v>
      </c>
    </row>
    <row r="334" spans="2:13" x14ac:dyDescent="0.25">
      <c r="B334" s="27" t="s">
        <v>458</v>
      </c>
      <c r="C334" s="27" t="s">
        <v>12</v>
      </c>
      <c r="D334" s="27"/>
      <c r="E334" s="27" t="s">
        <v>13</v>
      </c>
      <c r="F334" s="27" t="s">
        <v>186</v>
      </c>
      <c r="G334" s="27"/>
      <c r="H334" s="27" t="s">
        <v>14</v>
      </c>
      <c r="I334" s="27" t="s">
        <v>266</v>
      </c>
      <c r="J334" s="25">
        <v>0</v>
      </c>
      <c r="K334" s="25">
        <v>1188.6400000000001</v>
      </c>
      <c r="L334" s="25">
        <v>0</v>
      </c>
      <c r="M334" s="28"/>
    </row>
    <row r="335" spans="2:13" x14ac:dyDescent="0.25">
      <c r="B335" s="27" t="s">
        <v>458</v>
      </c>
      <c r="C335" s="27" t="s">
        <v>12</v>
      </c>
      <c r="D335" s="27"/>
      <c r="E335" s="27" t="s">
        <v>13</v>
      </c>
      <c r="F335" s="27" t="s">
        <v>459</v>
      </c>
      <c r="G335" s="27"/>
      <c r="H335" s="27" t="s">
        <v>14</v>
      </c>
      <c r="I335" s="27" t="s">
        <v>266</v>
      </c>
      <c r="J335" s="25">
        <v>0</v>
      </c>
      <c r="K335" s="25">
        <v>1188.6400000000001</v>
      </c>
      <c r="L335" s="25">
        <v>0</v>
      </c>
      <c r="M335" s="28"/>
    </row>
    <row r="336" spans="2:13" x14ac:dyDescent="0.25">
      <c r="B336" s="27" t="s">
        <v>458</v>
      </c>
      <c r="C336" s="27" t="s">
        <v>12</v>
      </c>
      <c r="D336" s="27"/>
      <c r="E336" s="27" t="s">
        <v>13</v>
      </c>
      <c r="F336" s="27"/>
      <c r="G336" s="27"/>
      <c r="H336" s="27" t="s">
        <v>14</v>
      </c>
      <c r="I336" s="27" t="s">
        <v>15</v>
      </c>
      <c r="J336" s="25">
        <v>0</v>
      </c>
      <c r="K336" s="25">
        <v>1188.6400000000001</v>
      </c>
      <c r="L336" s="25">
        <v>0</v>
      </c>
      <c r="M336" s="28"/>
    </row>
    <row r="337" spans="2:13" x14ac:dyDescent="0.25">
      <c r="B337" s="27" t="s">
        <v>460</v>
      </c>
      <c r="C337" s="27" t="s">
        <v>12</v>
      </c>
      <c r="D337" s="27"/>
      <c r="E337" s="27" t="s">
        <v>13</v>
      </c>
      <c r="F337" s="27" t="s">
        <v>36</v>
      </c>
      <c r="G337" s="27"/>
      <c r="H337" s="27" t="s">
        <v>14</v>
      </c>
      <c r="I337" s="27" t="s">
        <v>266</v>
      </c>
      <c r="J337" s="25">
        <v>0</v>
      </c>
      <c r="K337" s="25">
        <v>1188.6400000000001</v>
      </c>
      <c r="L337" s="25">
        <v>0</v>
      </c>
      <c r="M337" s="28"/>
    </row>
    <row r="338" spans="2:13" x14ac:dyDescent="0.25">
      <c r="B338" s="27" t="s">
        <v>460</v>
      </c>
      <c r="C338" s="27" t="s">
        <v>12</v>
      </c>
      <c r="D338" s="27" t="s">
        <v>461</v>
      </c>
      <c r="E338" s="27" t="s">
        <v>13</v>
      </c>
      <c r="F338" s="27" t="s">
        <v>44</v>
      </c>
      <c r="G338" s="27"/>
      <c r="H338" s="27" t="s">
        <v>14</v>
      </c>
      <c r="I338" s="27" t="s">
        <v>266</v>
      </c>
      <c r="J338" s="25">
        <v>-18.38</v>
      </c>
      <c r="K338" s="25">
        <v>1170.26</v>
      </c>
      <c r="L338" s="25">
        <v>18.38</v>
      </c>
      <c r="M338" s="28"/>
    </row>
    <row r="339" spans="2:13" x14ac:dyDescent="0.25">
      <c r="B339" s="27" t="s">
        <v>462</v>
      </c>
      <c r="C339" s="27" t="s">
        <v>19</v>
      </c>
      <c r="D339" s="27">
        <v>1539</v>
      </c>
      <c r="E339" s="27" t="s">
        <v>13</v>
      </c>
      <c r="F339" s="27" t="s">
        <v>178</v>
      </c>
      <c r="G339" s="27"/>
      <c r="H339" s="27" t="s">
        <v>14</v>
      </c>
      <c r="I339" s="27" t="s">
        <v>263</v>
      </c>
      <c r="J339" s="25">
        <v>138.74</v>
      </c>
      <c r="K339" s="25">
        <v>1309</v>
      </c>
      <c r="L339" s="28"/>
      <c r="M339" s="25">
        <v>138.74</v>
      </c>
    </row>
    <row r="340" spans="2:13" x14ac:dyDescent="0.25">
      <c r="B340" s="27" t="s">
        <v>462</v>
      </c>
      <c r="C340" s="27" t="s">
        <v>19</v>
      </c>
      <c r="D340" s="27">
        <v>1548</v>
      </c>
      <c r="E340" s="27" t="s">
        <v>13</v>
      </c>
      <c r="F340" s="27" t="s">
        <v>178</v>
      </c>
      <c r="G340" s="27"/>
      <c r="H340" s="27" t="s">
        <v>14</v>
      </c>
      <c r="I340" s="27" t="s">
        <v>263</v>
      </c>
      <c r="J340" s="25">
        <v>0</v>
      </c>
      <c r="K340" s="25">
        <v>1309</v>
      </c>
      <c r="L340" s="25">
        <v>0</v>
      </c>
      <c r="M340" s="28"/>
    </row>
    <row r="341" spans="2:13" x14ac:dyDescent="0.25">
      <c r="B341" s="27" t="s">
        <v>462</v>
      </c>
      <c r="C341" s="27" t="s">
        <v>12</v>
      </c>
      <c r="D341" s="27"/>
      <c r="E341" s="27" t="s">
        <v>13</v>
      </c>
      <c r="F341" s="27"/>
      <c r="G341" s="27"/>
      <c r="H341" s="27" t="s">
        <v>14</v>
      </c>
      <c r="I341" s="27" t="s">
        <v>266</v>
      </c>
      <c r="J341" s="25">
        <v>0</v>
      </c>
      <c r="K341" s="25">
        <v>1309</v>
      </c>
      <c r="L341" s="25">
        <v>0</v>
      </c>
      <c r="M341" s="28"/>
    </row>
    <row r="342" spans="2:13" x14ac:dyDescent="0.25">
      <c r="B342" s="27" t="s">
        <v>463</v>
      </c>
      <c r="C342" s="27" t="s">
        <v>12</v>
      </c>
      <c r="D342" s="27"/>
      <c r="E342" s="27" t="s">
        <v>13</v>
      </c>
      <c r="F342" s="27" t="s">
        <v>173</v>
      </c>
      <c r="G342" s="27"/>
      <c r="H342" s="27" t="s">
        <v>14</v>
      </c>
      <c r="I342" s="27" t="s">
        <v>15</v>
      </c>
      <c r="J342" s="25">
        <v>0</v>
      </c>
      <c r="K342" s="25">
        <v>1309</v>
      </c>
      <c r="L342" s="25">
        <v>0</v>
      </c>
      <c r="M342" s="28"/>
    </row>
    <row r="343" spans="2:13" x14ac:dyDescent="0.25">
      <c r="B343" s="27" t="s">
        <v>463</v>
      </c>
      <c r="C343" s="27" t="s">
        <v>12</v>
      </c>
      <c r="D343" s="27"/>
      <c r="E343" s="27" t="s">
        <v>13</v>
      </c>
      <c r="F343" s="27" t="s">
        <v>176</v>
      </c>
      <c r="G343" s="27"/>
      <c r="H343" s="27" t="s">
        <v>14</v>
      </c>
      <c r="I343" s="27" t="s">
        <v>15</v>
      </c>
      <c r="J343" s="25">
        <v>0</v>
      </c>
      <c r="K343" s="25">
        <v>1309</v>
      </c>
      <c r="L343" s="25">
        <v>0</v>
      </c>
      <c r="M343" s="28"/>
    </row>
    <row r="344" spans="2:13" x14ac:dyDescent="0.25">
      <c r="B344" s="27" t="s">
        <v>463</v>
      </c>
      <c r="C344" s="27" t="s">
        <v>12</v>
      </c>
      <c r="D344" s="27">
        <v>31825</v>
      </c>
      <c r="E344" s="27" t="s">
        <v>13</v>
      </c>
      <c r="F344" s="27" t="s">
        <v>464</v>
      </c>
      <c r="G344" s="27"/>
      <c r="H344" s="27" t="s">
        <v>14</v>
      </c>
      <c r="I344" s="27" t="s">
        <v>266</v>
      </c>
      <c r="J344" s="25">
        <v>0</v>
      </c>
      <c r="K344" s="25">
        <v>1309</v>
      </c>
      <c r="L344" s="25">
        <v>0</v>
      </c>
      <c r="M344" s="28"/>
    </row>
    <row r="345" spans="2:13" x14ac:dyDescent="0.25">
      <c r="B345" s="27" t="s">
        <v>465</v>
      </c>
      <c r="C345" s="27" t="s">
        <v>19</v>
      </c>
      <c r="D345" s="27">
        <v>1549</v>
      </c>
      <c r="E345" s="27" t="s">
        <v>13</v>
      </c>
      <c r="F345" s="27" t="s">
        <v>178</v>
      </c>
      <c r="G345" s="27"/>
      <c r="H345" s="27" t="s">
        <v>14</v>
      </c>
      <c r="I345" s="27" t="s">
        <v>263</v>
      </c>
      <c r="J345" s="25">
        <v>732.74</v>
      </c>
      <c r="K345" s="25">
        <v>2041.74</v>
      </c>
      <c r="L345" s="28"/>
      <c r="M345" s="25">
        <v>732.74</v>
      </c>
    </row>
    <row r="346" spans="2:13" x14ac:dyDescent="0.25">
      <c r="B346" s="27" t="s">
        <v>465</v>
      </c>
      <c r="C346" s="27" t="s">
        <v>12</v>
      </c>
      <c r="D346" s="27">
        <v>1034</v>
      </c>
      <c r="E346" s="27" t="s">
        <v>13</v>
      </c>
      <c r="F346" s="27" t="s">
        <v>83</v>
      </c>
      <c r="G346" s="27"/>
      <c r="H346" s="27" t="s">
        <v>14</v>
      </c>
      <c r="I346" s="27" t="s">
        <v>15</v>
      </c>
      <c r="J346" s="25">
        <v>-56.25</v>
      </c>
      <c r="K346" s="25">
        <v>1985.49</v>
      </c>
      <c r="L346" s="25">
        <v>56.25</v>
      </c>
      <c r="M346" s="28"/>
    </row>
    <row r="347" spans="2:13" x14ac:dyDescent="0.25">
      <c r="B347" s="27" t="s">
        <v>465</v>
      </c>
      <c r="C347" s="27" t="s">
        <v>12</v>
      </c>
      <c r="D347" s="27">
        <v>7369</v>
      </c>
      <c r="E347" s="27" t="s">
        <v>13</v>
      </c>
      <c r="F347" s="27" t="s">
        <v>77</v>
      </c>
      <c r="G347" s="27"/>
      <c r="H347" s="27" t="s">
        <v>14</v>
      </c>
      <c r="I347" s="27" t="s">
        <v>15</v>
      </c>
      <c r="J347" s="25">
        <v>-156.75</v>
      </c>
      <c r="K347" s="25">
        <v>1828.74</v>
      </c>
      <c r="L347" s="25">
        <v>156.75</v>
      </c>
      <c r="M347" s="28"/>
    </row>
    <row r="348" spans="2:13" x14ac:dyDescent="0.25">
      <c r="B348" s="27" t="s">
        <v>465</v>
      </c>
      <c r="C348" s="27" t="s">
        <v>12</v>
      </c>
      <c r="D348" s="27">
        <v>321514</v>
      </c>
      <c r="E348" s="27" t="s">
        <v>13</v>
      </c>
      <c r="F348" s="27" t="s">
        <v>66</v>
      </c>
      <c r="G348" s="27"/>
      <c r="H348" s="27" t="s">
        <v>14</v>
      </c>
      <c r="I348" s="27" t="s">
        <v>15</v>
      </c>
      <c r="J348" s="25">
        <v>-253.36</v>
      </c>
      <c r="K348" s="25">
        <v>1575.38</v>
      </c>
      <c r="L348" s="25">
        <v>253.36</v>
      </c>
      <c r="M348" s="28"/>
    </row>
    <row r="349" spans="2:13" x14ac:dyDescent="0.25">
      <c r="B349" s="27" t="s">
        <v>466</v>
      </c>
      <c r="C349" s="27" t="s">
        <v>12</v>
      </c>
      <c r="D349" s="27"/>
      <c r="E349" s="27" t="s">
        <v>13</v>
      </c>
      <c r="F349" s="27" t="s">
        <v>402</v>
      </c>
      <c r="G349" s="27"/>
      <c r="H349" s="27" t="s">
        <v>14</v>
      </c>
      <c r="I349" s="27" t="s">
        <v>266</v>
      </c>
      <c r="J349" s="25">
        <v>0</v>
      </c>
      <c r="K349" s="25">
        <v>1575.38</v>
      </c>
      <c r="L349" s="25">
        <v>0</v>
      </c>
      <c r="M349" s="28"/>
    </row>
    <row r="350" spans="2:13" x14ac:dyDescent="0.25">
      <c r="B350" s="27" t="s">
        <v>466</v>
      </c>
      <c r="C350" s="27" t="s">
        <v>12</v>
      </c>
      <c r="D350" s="27">
        <v>32125</v>
      </c>
      <c r="E350" s="27" t="s">
        <v>13</v>
      </c>
      <c r="F350" s="27" t="s">
        <v>179</v>
      </c>
      <c r="G350" s="27"/>
      <c r="H350" s="27" t="s">
        <v>14</v>
      </c>
      <c r="I350" s="27" t="s">
        <v>266</v>
      </c>
      <c r="J350" s="25">
        <v>-6.25</v>
      </c>
      <c r="K350" s="25">
        <v>1569.13</v>
      </c>
      <c r="L350" s="25">
        <v>6.25</v>
      </c>
      <c r="M350" s="28"/>
    </row>
    <row r="351" spans="2:13" ht="15" hidden="1" customHeight="1" x14ac:dyDescent="0.25">
      <c r="B351" s="27" t="s">
        <v>466</v>
      </c>
      <c r="C351" s="27" t="s">
        <v>12</v>
      </c>
      <c r="D351" s="27">
        <v>32125</v>
      </c>
      <c r="E351" s="27" t="s">
        <v>13</v>
      </c>
      <c r="F351" s="27" t="s">
        <v>179</v>
      </c>
      <c r="G351" s="27"/>
      <c r="H351" s="27" t="s">
        <v>14</v>
      </c>
      <c r="I351" s="27" t="s">
        <v>266</v>
      </c>
      <c r="J351" s="25">
        <v>-46.88</v>
      </c>
      <c r="K351" s="25">
        <v>1522.25</v>
      </c>
      <c r="L351" s="25">
        <v>46.88</v>
      </c>
      <c r="M351" s="28"/>
    </row>
    <row r="352" spans="2:13" x14ac:dyDescent="0.25">
      <c r="B352" s="27" t="s">
        <v>466</v>
      </c>
      <c r="C352" s="27" t="s">
        <v>12</v>
      </c>
      <c r="D352" s="27">
        <v>32125</v>
      </c>
      <c r="E352" s="27" t="s">
        <v>13</v>
      </c>
      <c r="F352" s="27" t="s">
        <v>71</v>
      </c>
      <c r="G352" s="27"/>
      <c r="H352" s="27" t="s">
        <v>14</v>
      </c>
      <c r="I352" s="27" t="s">
        <v>15</v>
      </c>
      <c r="J352" s="25">
        <v>-578.97</v>
      </c>
      <c r="K352" s="25">
        <v>943.28</v>
      </c>
      <c r="L352" s="25">
        <v>578.97</v>
      </c>
      <c r="M352" s="28"/>
    </row>
    <row r="353" spans="2:13" x14ac:dyDescent="0.25">
      <c r="B353" s="27" t="s">
        <v>467</v>
      </c>
      <c r="C353" s="27" t="s">
        <v>12</v>
      </c>
      <c r="D353" s="27"/>
      <c r="E353" s="27" t="s">
        <v>13</v>
      </c>
      <c r="F353" s="27" t="s">
        <v>27</v>
      </c>
      <c r="G353" s="27"/>
      <c r="H353" s="27" t="s">
        <v>14</v>
      </c>
      <c r="I353" s="27" t="s">
        <v>266</v>
      </c>
      <c r="J353" s="25">
        <v>0</v>
      </c>
      <c r="K353" s="25">
        <v>943.28</v>
      </c>
      <c r="L353" s="25">
        <v>0</v>
      </c>
      <c r="M353" s="28"/>
    </row>
    <row r="354" spans="2:13" x14ac:dyDescent="0.25">
      <c r="B354" s="27" t="s">
        <v>468</v>
      </c>
      <c r="C354" s="27" t="s">
        <v>12</v>
      </c>
      <c r="D354" s="27">
        <v>32325</v>
      </c>
      <c r="E354" s="27" t="s">
        <v>13</v>
      </c>
      <c r="F354" s="27" t="s">
        <v>434</v>
      </c>
      <c r="G354" s="27"/>
      <c r="H354" s="27" t="s">
        <v>14</v>
      </c>
      <c r="I354" s="27" t="s">
        <v>266</v>
      </c>
      <c r="J354" s="25">
        <v>0</v>
      </c>
      <c r="K354" s="25">
        <v>943.28</v>
      </c>
      <c r="L354" s="25">
        <v>0</v>
      </c>
      <c r="M354" s="28"/>
    </row>
    <row r="355" spans="2:13" x14ac:dyDescent="0.25">
      <c r="B355" s="27" t="s">
        <v>469</v>
      </c>
      <c r="C355" s="27" t="s">
        <v>12</v>
      </c>
      <c r="D355" s="27"/>
      <c r="E355" s="27" t="s">
        <v>13</v>
      </c>
      <c r="F355" s="27" t="s">
        <v>176</v>
      </c>
      <c r="G355" s="27"/>
      <c r="H355" s="27" t="s">
        <v>14</v>
      </c>
      <c r="I355" s="27" t="s">
        <v>15</v>
      </c>
      <c r="J355" s="25">
        <v>0</v>
      </c>
      <c r="K355" s="25">
        <v>943.28</v>
      </c>
      <c r="L355" s="25">
        <v>0</v>
      </c>
      <c r="M355" s="28"/>
    </row>
    <row r="356" spans="2:13" ht="15" hidden="1" customHeight="1" x14ac:dyDescent="0.25">
      <c r="B356" s="27" t="s">
        <v>469</v>
      </c>
      <c r="C356" s="27" t="s">
        <v>12</v>
      </c>
      <c r="D356" s="27">
        <v>32425</v>
      </c>
      <c r="E356" s="27" t="s">
        <v>13</v>
      </c>
      <c r="F356" s="27" t="s">
        <v>428</v>
      </c>
      <c r="G356" s="27"/>
      <c r="H356" s="27" t="s">
        <v>14</v>
      </c>
      <c r="I356" s="27" t="s">
        <v>15</v>
      </c>
      <c r="J356" s="25">
        <v>0</v>
      </c>
      <c r="K356" s="25">
        <v>943.28</v>
      </c>
      <c r="L356" s="25">
        <v>0</v>
      </c>
      <c r="M356" s="28"/>
    </row>
    <row r="357" spans="2:13" x14ac:dyDescent="0.25">
      <c r="B357" s="27" t="s">
        <v>469</v>
      </c>
      <c r="C357" s="27" t="s">
        <v>12</v>
      </c>
      <c r="D357" s="27">
        <v>32425</v>
      </c>
      <c r="E357" s="27" t="s">
        <v>13</v>
      </c>
      <c r="F357" s="27" t="s">
        <v>196</v>
      </c>
      <c r="G357" s="27"/>
      <c r="H357" s="27" t="s">
        <v>14</v>
      </c>
      <c r="I357" s="27" t="s">
        <v>15</v>
      </c>
      <c r="J357" s="25">
        <v>0</v>
      </c>
      <c r="K357" s="25">
        <v>943.28</v>
      </c>
      <c r="L357" s="25">
        <v>0</v>
      </c>
      <c r="M357" s="28"/>
    </row>
    <row r="358" spans="2:13" x14ac:dyDescent="0.25">
      <c r="B358" s="27" t="s">
        <v>469</v>
      </c>
      <c r="C358" s="27" t="s">
        <v>12</v>
      </c>
      <c r="D358" s="27">
        <v>32425</v>
      </c>
      <c r="E358" s="27" t="s">
        <v>13</v>
      </c>
      <c r="F358" s="27" t="s">
        <v>71</v>
      </c>
      <c r="G358" s="27"/>
      <c r="H358" s="27" t="s">
        <v>14</v>
      </c>
      <c r="I358" s="27" t="s">
        <v>15</v>
      </c>
      <c r="J358" s="25">
        <v>0</v>
      </c>
      <c r="K358" s="25">
        <v>943.28</v>
      </c>
      <c r="L358" s="25">
        <v>0</v>
      </c>
      <c r="M358" s="28"/>
    </row>
    <row r="359" spans="2:13" x14ac:dyDescent="0.25">
      <c r="B359" s="27" t="s">
        <v>469</v>
      </c>
      <c r="C359" s="27" t="s">
        <v>12</v>
      </c>
      <c r="D359" s="27">
        <v>32425</v>
      </c>
      <c r="E359" s="27" t="s">
        <v>13</v>
      </c>
      <c r="F359" s="27" t="s">
        <v>75</v>
      </c>
      <c r="G359" s="27"/>
      <c r="H359" s="27" t="s">
        <v>14</v>
      </c>
      <c r="I359" s="27" t="s">
        <v>15</v>
      </c>
      <c r="J359" s="25">
        <v>-150</v>
      </c>
      <c r="K359" s="25">
        <v>793.28</v>
      </c>
      <c r="L359" s="25">
        <v>150</v>
      </c>
      <c r="M359" s="28"/>
    </row>
    <row r="360" spans="2:13" x14ac:dyDescent="0.25">
      <c r="B360" s="27" t="s">
        <v>469</v>
      </c>
      <c r="C360" s="27" t="s">
        <v>12</v>
      </c>
      <c r="D360" s="27">
        <v>32425</v>
      </c>
      <c r="E360" s="27" t="s">
        <v>13</v>
      </c>
      <c r="F360" s="27" t="s">
        <v>22</v>
      </c>
      <c r="G360" s="27"/>
      <c r="H360" s="27" t="s">
        <v>14</v>
      </c>
      <c r="I360" s="27" t="s">
        <v>266</v>
      </c>
      <c r="J360" s="25">
        <v>-227.2</v>
      </c>
      <c r="K360" s="25">
        <v>566.08000000000004</v>
      </c>
      <c r="L360" s="25">
        <v>227.2</v>
      </c>
      <c r="M360" s="28"/>
    </row>
    <row r="361" spans="2:13" x14ac:dyDescent="0.25">
      <c r="B361" s="27" t="s">
        <v>469</v>
      </c>
      <c r="C361" s="27" t="s">
        <v>12</v>
      </c>
      <c r="D361" s="27">
        <v>32425</v>
      </c>
      <c r="E361" s="27" t="s">
        <v>13</v>
      </c>
      <c r="F361" s="27" t="s">
        <v>51</v>
      </c>
      <c r="G361" s="27"/>
      <c r="H361" s="27" t="s">
        <v>14</v>
      </c>
      <c r="I361" s="27" t="s">
        <v>15</v>
      </c>
      <c r="J361" s="25">
        <v>-384.12</v>
      </c>
      <c r="K361" s="25">
        <v>181.96</v>
      </c>
      <c r="L361" s="25">
        <v>384.12</v>
      </c>
      <c r="M361" s="28"/>
    </row>
    <row r="362" spans="2:13" x14ac:dyDescent="0.25">
      <c r="B362" s="27" t="s">
        <v>470</v>
      </c>
      <c r="C362" s="27" t="s">
        <v>12</v>
      </c>
      <c r="D362" s="27">
        <v>32525</v>
      </c>
      <c r="E362" s="27" t="s">
        <v>13</v>
      </c>
      <c r="F362" s="27" t="s">
        <v>77</v>
      </c>
      <c r="G362" s="27"/>
      <c r="H362" s="27" t="s">
        <v>14</v>
      </c>
      <c r="I362" s="27" t="s">
        <v>15</v>
      </c>
      <c r="J362" s="25">
        <v>-27.25</v>
      </c>
      <c r="K362" s="25">
        <v>154.71</v>
      </c>
      <c r="L362" s="25">
        <v>27.25</v>
      </c>
      <c r="M362" s="28"/>
    </row>
    <row r="363" spans="2:13" x14ac:dyDescent="0.25">
      <c r="B363" s="27" t="s">
        <v>471</v>
      </c>
      <c r="C363" s="27" t="s">
        <v>12</v>
      </c>
      <c r="D363" s="27"/>
      <c r="E363" s="27" t="s">
        <v>13</v>
      </c>
      <c r="F363" s="27" t="s">
        <v>24</v>
      </c>
      <c r="G363" s="27"/>
      <c r="H363" s="27" t="s">
        <v>14</v>
      </c>
      <c r="I363" s="27" t="s">
        <v>15</v>
      </c>
      <c r="J363" s="25">
        <v>0</v>
      </c>
      <c r="K363" s="25">
        <v>154.71</v>
      </c>
      <c r="L363" s="25">
        <v>0</v>
      </c>
      <c r="M363" s="28"/>
    </row>
    <row r="364" spans="2:13" x14ac:dyDescent="0.25">
      <c r="B364" s="27" t="s">
        <v>471</v>
      </c>
      <c r="C364" s="27" t="s">
        <v>12</v>
      </c>
      <c r="D364" s="27">
        <v>32625</v>
      </c>
      <c r="E364" s="27" t="s">
        <v>13</v>
      </c>
      <c r="F364" s="27" t="s">
        <v>49</v>
      </c>
      <c r="G364" s="27"/>
      <c r="H364" s="27" t="s">
        <v>14</v>
      </c>
      <c r="I364" s="27" t="s">
        <v>266</v>
      </c>
      <c r="J364" s="25">
        <v>0</v>
      </c>
      <c r="K364" s="25">
        <v>154.71</v>
      </c>
      <c r="L364" s="25">
        <v>0</v>
      </c>
      <c r="M364" s="28"/>
    </row>
    <row r="365" spans="2:13" x14ac:dyDescent="0.25">
      <c r="B365" s="27" t="s">
        <v>471</v>
      </c>
      <c r="C365" s="27" t="s">
        <v>12</v>
      </c>
      <c r="D365" s="27"/>
      <c r="E365" s="27" t="s">
        <v>13</v>
      </c>
      <c r="F365" s="27"/>
      <c r="G365" s="27"/>
      <c r="H365" s="27" t="s">
        <v>14</v>
      </c>
      <c r="I365" s="27" t="s">
        <v>15</v>
      </c>
      <c r="J365" s="25">
        <v>0</v>
      </c>
      <c r="K365" s="25">
        <v>154.71</v>
      </c>
      <c r="L365" s="25">
        <v>0</v>
      </c>
      <c r="M365" s="28"/>
    </row>
    <row r="366" spans="2:13" x14ac:dyDescent="0.25">
      <c r="B366" s="27" t="s">
        <v>472</v>
      </c>
      <c r="C366" s="27" t="s">
        <v>12</v>
      </c>
      <c r="D366" s="27"/>
      <c r="E366" s="27" t="s">
        <v>13</v>
      </c>
      <c r="F366" s="27" t="s">
        <v>29</v>
      </c>
      <c r="G366" s="27"/>
      <c r="H366" s="27" t="s">
        <v>14</v>
      </c>
      <c r="I366" s="27" t="s">
        <v>266</v>
      </c>
      <c r="J366" s="25">
        <v>-18.48</v>
      </c>
      <c r="K366" s="25">
        <v>136.22999999999999</v>
      </c>
      <c r="L366" s="25">
        <v>18.48</v>
      </c>
      <c r="M366" s="28"/>
    </row>
    <row r="367" spans="2:13" x14ac:dyDescent="0.25">
      <c r="B367" s="27" t="s">
        <v>473</v>
      </c>
      <c r="C367" s="27" t="s">
        <v>12</v>
      </c>
      <c r="D367" s="27"/>
      <c r="E367" s="27" t="s">
        <v>13</v>
      </c>
      <c r="F367" s="27" t="s">
        <v>176</v>
      </c>
      <c r="G367" s="27"/>
      <c r="H367" s="27" t="s">
        <v>14</v>
      </c>
      <c r="I367" s="27" t="s">
        <v>15</v>
      </c>
      <c r="J367" s="25">
        <v>0</v>
      </c>
      <c r="K367" s="25">
        <v>136.22999999999999</v>
      </c>
      <c r="L367" s="25">
        <v>0</v>
      </c>
      <c r="M367" s="28"/>
    </row>
    <row r="368" spans="2:13" x14ac:dyDescent="0.25">
      <c r="B368" s="27" t="s">
        <v>473</v>
      </c>
      <c r="C368" s="27" t="s">
        <v>12</v>
      </c>
      <c r="D368" s="27">
        <v>32825</v>
      </c>
      <c r="E368" s="27" t="s">
        <v>13</v>
      </c>
      <c r="F368" s="27" t="s">
        <v>69</v>
      </c>
      <c r="G368" s="27"/>
      <c r="H368" s="27" t="s">
        <v>14</v>
      </c>
      <c r="I368" s="27" t="s">
        <v>15</v>
      </c>
      <c r="J368" s="25">
        <v>-410</v>
      </c>
      <c r="K368" s="25">
        <v>-273.77</v>
      </c>
      <c r="L368" s="25">
        <v>410</v>
      </c>
      <c r="M368" s="28"/>
    </row>
    <row r="369" spans="1:15" x14ac:dyDescent="0.25">
      <c r="B369" s="27" t="s">
        <v>473</v>
      </c>
      <c r="C369" s="27" t="s">
        <v>12</v>
      </c>
      <c r="D369" s="27">
        <v>32825</v>
      </c>
      <c r="E369" s="27" t="s">
        <v>13</v>
      </c>
      <c r="F369" s="27" t="s">
        <v>474</v>
      </c>
      <c r="G369" s="27"/>
      <c r="H369" s="27" t="s">
        <v>14</v>
      </c>
      <c r="I369" s="27" t="s">
        <v>266</v>
      </c>
      <c r="J369" s="25">
        <v>-492.29</v>
      </c>
      <c r="K369" s="25">
        <v>-766.06</v>
      </c>
      <c r="L369" s="25">
        <v>492.29</v>
      </c>
      <c r="M369" s="28"/>
    </row>
    <row r="370" spans="1:15" x14ac:dyDescent="0.25">
      <c r="B370" s="27" t="s">
        <v>475</v>
      </c>
      <c r="C370" s="27" t="s">
        <v>12</v>
      </c>
      <c r="D370" s="27"/>
      <c r="E370" s="27" t="s">
        <v>13</v>
      </c>
      <c r="F370" s="27" t="s">
        <v>36</v>
      </c>
      <c r="G370" s="27"/>
      <c r="H370" s="27" t="s">
        <v>14</v>
      </c>
      <c r="I370" s="27" t="s">
        <v>266</v>
      </c>
      <c r="J370" s="25">
        <v>0</v>
      </c>
      <c r="K370" s="25">
        <v>-766.06</v>
      </c>
      <c r="L370" s="25">
        <v>0</v>
      </c>
      <c r="M370" s="28"/>
    </row>
    <row r="371" spans="1:15" x14ac:dyDescent="0.25">
      <c r="B371" s="27" t="s">
        <v>475</v>
      </c>
      <c r="C371" s="27" t="s">
        <v>12</v>
      </c>
      <c r="D371" s="27"/>
      <c r="E371" s="27" t="s">
        <v>13</v>
      </c>
      <c r="F371" s="27" t="s">
        <v>476</v>
      </c>
      <c r="G371" s="27"/>
      <c r="H371" s="27" t="s">
        <v>14</v>
      </c>
      <c r="I371" s="27" t="s">
        <v>266</v>
      </c>
      <c r="J371" s="25">
        <v>0</v>
      </c>
      <c r="K371" s="25">
        <v>-766.06</v>
      </c>
      <c r="L371" s="25">
        <v>0</v>
      </c>
      <c r="M371" s="28"/>
    </row>
    <row r="372" spans="1:15" x14ac:dyDescent="0.25">
      <c r="B372" s="27" t="s">
        <v>477</v>
      </c>
      <c r="C372" s="27" t="s">
        <v>12</v>
      </c>
      <c r="D372" s="27"/>
      <c r="E372" s="27" t="s">
        <v>13</v>
      </c>
      <c r="F372" s="27" t="s">
        <v>30</v>
      </c>
      <c r="G372" s="27"/>
      <c r="H372" s="27" t="s">
        <v>14</v>
      </c>
      <c r="I372" s="27" t="s">
        <v>266</v>
      </c>
      <c r="J372" s="25">
        <v>0</v>
      </c>
      <c r="K372" s="25">
        <v>-766.06</v>
      </c>
      <c r="L372" s="25">
        <v>0</v>
      </c>
      <c r="M372" s="28"/>
    </row>
    <row r="373" spans="1:15" x14ac:dyDescent="0.25">
      <c r="B373" s="27" t="s">
        <v>477</v>
      </c>
      <c r="C373" s="27" t="s">
        <v>12</v>
      </c>
      <c r="D373" s="27"/>
      <c r="E373" s="27" t="s">
        <v>13</v>
      </c>
      <c r="F373" s="27" t="s">
        <v>476</v>
      </c>
      <c r="G373" s="27"/>
      <c r="H373" s="27" t="s">
        <v>14</v>
      </c>
      <c r="I373" s="27" t="s">
        <v>266</v>
      </c>
      <c r="J373" s="25">
        <v>0</v>
      </c>
      <c r="K373" s="25">
        <v>-766.06</v>
      </c>
      <c r="L373" s="25">
        <v>0</v>
      </c>
      <c r="M373" s="28"/>
    </row>
    <row r="374" spans="1:15" x14ac:dyDescent="0.25">
      <c r="B374" s="27" t="s">
        <v>477</v>
      </c>
      <c r="C374" s="27" t="s">
        <v>12</v>
      </c>
      <c r="D374" s="27"/>
      <c r="E374" s="27" t="s">
        <v>13</v>
      </c>
      <c r="F374" s="27" t="s">
        <v>180</v>
      </c>
      <c r="G374" s="27"/>
      <c r="H374" s="27" t="s">
        <v>14</v>
      </c>
      <c r="I374" s="27" t="s">
        <v>266</v>
      </c>
      <c r="J374" s="25">
        <v>0</v>
      </c>
      <c r="K374" s="25">
        <v>-766.06</v>
      </c>
      <c r="L374" s="25">
        <v>0</v>
      </c>
      <c r="M374" s="28"/>
    </row>
    <row r="375" spans="1:15" ht="15" hidden="1" customHeight="1" x14ac:dyDescent="0.25">
      <c r="B375" s="27" t="s">
        <v>477</v>
      </c>
      <c r="C375" s="27" t="s">
        <v>12</v>
      </c>
      <c r="D375" s="27"/>
      <c r="E375" s="27" t="s">
        <v>13</v>
      </c>
      <c r="F375" s="27"/>
      <c r="G375" s="27"/>
      <c r="H375" s="27" t="s">
        <v>14</v>
      </c>
      <c r="I375" s="27" t="s">
        <v>15</v>
      </c>
      <c r="J375" s="25">
        <v>0</v>
      </c>
      <c r="K375" s="25">
        <v>-766.06</v>
      </c>
      <c r="L375" s="25">
        <v>0</v>
      </c>
      <c r="M375" s="28"/>
    </row>
    <row r="376" spans="1:15" ht="15" hidden="1" customHeight="1" x14ac:dyDescent="0.25">
      <c r="B376" s="27" t="s">
        <v>477</v>
      </c>
      <c r="C376" s="27" t="s">
        <v>12</v>
      </c>
      <c r="D376" s="27"/>
      <c r="E376" s="27" t="s">
        <v>13</v>
      </c>
      <c r="F376" s="27"/>
      <c r="G376" s="27"/>
      <c r="H376" s="27" t="s">
        <v>14</v>
      </c>
      <c r="I376" s="27" t="s">
        <v>15</v>
      </c>
      <c r="J376" s="25">
        <v>0</v>
      </c>
      <c r="K376" s="25">
        <v>-766.06</v>
      </c>
      <c r="L376" s="25">
        <v>0</v>
      </c>
      <c r="M376" s="28"/>
    </row>
    <row r="377" spans="1:15" x14ac:dyDescent="0.25">
      <c r="B377" s="27" t="s">
        <v>477</v>
      </c>
      <c r="C377" s="27" t="s">
        <v>12</v>
      </c>
      <c r="D377" s="27"/>
      <c r="E377" s="27" t="s">
        <v>13</v>
      </c>
      <c r="F377" s="27" t="s">
        <v>23</v>
      </c>
      <c r="G377" s="27"/>
      <c r="H377" s="27" t="s">
        <v>14</v>
      </c>
      <c r="I377" s="27" t="s">
        <v>99</v>
      </c>
      <c r="J377" s="25">
        <v>0</v>
      </c>
      <c r="K377" s="25">
        <v>-766.06</v>
      </c>
      <c r="L377" s="25">
        <v>0</v>
      </c>
      <c r="M377" s="28"/>
    </row>
    <row r="378" spans="1:15" x14ac:dyDescent="0.25">
      <c r="B378" s="27" t="s">
        <v>477</v>
      </c>
      <c r="C378" s="27" t="s">
        <v>12</v>
      </c>
      <c r="D378" s="27">
        <v>33125</v>
      </c>
      <c r="E378" s="27" t="s">
        <v>13</v>
      </c>
      <c r="F378" s="27" t="s">
        <v>478</v>
      </c>
      <c r="G378" s="27"/>
      <c r="H378" s="27" t="s">
        <v>14</v>
      </c>
      <c r="I378" s="27" t="s">
        <v>266</v>
      </c>
      <c r="J378" s="25">
        <v>0</v>
      </c>
      <c r="K378" s="25">
        <v>-766.06</v>
      </c>
      <c r="L378" s="25">
        <v>0</v>
      </c>
      <c r="M378" s="28"/>
    </row>
    <row r="379" spans="1:15" x14ac:dyDescent="0.25">
      <c r="B379" s="27" t="s">
        <v>477</v>
      </c>
      <c r="C379" s="27" t="s">
        <v>12</v>
      </c>
      <c r="D379" s="27">
        <v>33125</v>
      </c>
      <c r="E379" s="27" t="s">
        <v>13</v>
      </c>
      <c r="F379" s="27" t="s">
        <v>478</v>
      </c>
      <c r="G379" s="27"/>
      <c r="H379" s="27" t="s">
        <v>14</v>
      </c>
      <c r="I379" s="27" t="s">
        <v>266</v>
      </c>
      <c r="J379" s="25">
        <v>0</v>
      </c>
      <c r="K379" s="25">
        <v>-766.06</v>
      </c>
      <c r="L379" s="25">
        <v>0</v>
      </c>
      <c r="M379" s="28"/>
    </row>
    <row r="380" spans="1:15" x14ac:dyDescent="0.25">
      <c r="B380" s="27" t="s">
        <v>477</v>
      </c>
      <c r="C380" s="27" t="s">
        <v>12</v>
      </c>
      <c r="D380" s="27">
        <v>33125</v>
      </c>
      <c r="E380" s="27" t="s">
        <v>13</v>
      </c>
      <c r="F380" s="27" t="s">
        <v>479</v>
      </c>
      <c r="G380" s="27"/>
      <c r="H380" s="27" t="s">
        <v>14</v>
      </c>
      <c r="I380" s="27" t="s">
        <v>266</v>
      </c>
      <c r="J380" s="25">
        <v>0</v>
      </c>
      <c r="K380" s="25">
        <v>-766.06</v>
      </c>
      <c r="L380" s="25">
        <v>0</v>
      </c>
      <c r="M380" s="28"/>
    </row>
    <row r="381" spans="1:15" x14ac:dyDescent="0.25">
      <c r="B381" s="27" t="s">
        <v>477</v>
      </c>
      <c r="C381" s="27" t="s">
        <v>12</v>
      </c>
      <c r="D381" s="27"/>
      <c r="E381" s="27" t="s">
        <v>13</v>
      </c>
      <c r="F381" s="27" t="s">
        <v>32</v>
      </c>
      <c r="G381" s="27"/>
      <c r="H381" s="27" t="s">
        <v>14</v>
      </c>
      <c r="I381" s="27" t="s">
        <v>266</v>
      </c>
      <c r="J381" s="25">
        <v>0</v>
      </c>
      <c r="K381" s="25">
        <v>-766.06</v>
      </c>
      <c r="L381" s="25">
        <v>0</v>
      </c>
      <c r="M381" s="28"/>
    </row>
    <row r="382" spans="1:15" x14ac:dyDescent="0.25">
      <c r="B382" s="27" t="s">
        <v>477</v>
      </c>
      <c r="C382" s="27" t="s">
        <v>12</v>
      </c>
      <c r="D382" s="27">
        <v>33125</v>
      </c>
      <c r="E382" s="27" t="s">
        <v>13</v>
      </c>
      <c r="F382" s="27" t="s">
        <v>44</v>
      </c>
      <c r="G382" s="27"/>
      <c r="H382" s="27" t="s">
        <v>14</v>
      </c>
      <c r="I382" s="27" t="s">
        <v>266</v>
      </c>
      <c r="J382" s="25">
        <v>-6.49</v>
      </c>
      <c r="K382" s="25">
        <v>-772.55</v>
      </c>
      <c r="L382" s="25">
        <v>6.49</v>
      </c>
      <c r="M382" s="28"/>
    </row>
    <row r="383" spans="1:15" x14ac:dyDescent="0.25">
      <c r="A383" s="23" t="s">
        <v>53</v>
      </c>
      <c r="J383" s="26">
        <v>-284.52999999999997</v>
      </c>
      <c r="L383" s="26">
        <v>21334.99</v>
      </c>
      <c r="M383" s="26">
        <v>21050.46</v>
      </c>
      <c r="N383" s="16"/>
      <c r="O383" s="16"/>
    </row>
    <row r="384" spans="1:15" x14ac:dyDescent="0.25">
      <c r="A384" s="23" t="s">
        <v>54</v>
      </c>
      <c r="J384" s="26">
        <v>-284.52999999999997</v>
      </c>
      <c r="L384" s="26">
        <v>21334.99</v>
      </c>
      <c r="M384" s="26">
        <v>21050.46</v>
      </c>
    </row>
    <row r="385" spans="11:14" x14ac:dyDescent="0.25">
      <c r="L385"/>
      <c r="M385"/>
    </row>
    <row r="386" spans="11:14" x14ac:dyDescent="0.25">
      <c r="K386" t="s">
        <v>11</v>
      </c>
      <c r="L386" s="1">
        <f>-K7</f>
        <v>488.02</v>
      </c>
    </row>
    <row r="387" spans="11:14" x14ac:dyDescent="0.25">
      <c r="K387" t="s">
        <v>482</v>
      </c>
      <c r="L387" s="15">
        <f>M387</f>
        <v>-72.259999999999991</v>
      </c>
      <c r="M387" s="15">
        <f>-M282-M281-M255-M114-M68-M46</f>
        <v>-72.259999999999991</v>
      </c>
    </row>
    <row r="388" spans="11:14" x14ac:dyDescent="0.25">
      <c r="K388" s="8" t="s">
        <v>483</v>
      </c>
      <c r="L388" s="9">
        <f>SUM(L384:L387)</f>
        <v>21750.750000000004</v>
      </c>
      <c r="M388" s="9">
        <f>SUM(M384:M387)</f>
        <v>20978.2</v>
      </c>
      <c r="N388" s="7"/>
    </row>
    <row r="389" spans="11:14" x14ac:dyDescent="0.25">
      <c r="N389" s="7"/>
    </row>
  </sheetData>
  <autoFilter ref="A5:N385" xr:uid="{00000000-0001-0000-0000-000000000000}">
    <filterColumn colId="2">
      <filters blank="1">
        <filter val="Bill"/>
        <filter val="Credit Card Credit"/>
        <filter val="Credit Card Expense"/>
        <filter val="Credit Memo"/>
        <filter val="Deposit"/>
        <filter val="Expense"/>
        <filter val="Journal Entry"/>
        <filter val="Supplier Credit"/>
      </filters>
    </filterColumn>
  </autoFilter>
  <mergeCells count="3">
    <mergeCell ref="A1:M1"/>
    <mergeCell ref="A2:M2"/>
    <mergeCell ref="A3:M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395A-976B-49A3-8FD7-68DC9AF0B581}">
  <dimension ref="A1:D117"/>
  <sheetViews>
    <sheetView workbookViewId="0">
      <selection activeCell="B51" sqref="B51:B52"/>
    </sheetView>
  </sheetViews>
  <sheetFormatPr defaultRowHeight="15" x14ac:dyDescent="0.25"/>
  <cols>
    <col min="1" max="1" width="35.28515625" customWidth="1"/>
    <col min="2" max="3" width="14.5703125" customWidth="1"/>
    <col min="4" max="4" width="18.140625" bestFit="1" customWidth="1"/>
  </cols>
  <sheetData>
    <row r="1" spans="1:3" ht="18" x14ac:dyDescent="0.25">
      <c r="A1" s="36" t="s">
        <v>55</v>
      </c>
      <c r="B1" s="35"/>
      <c r="C1" s="35"/>
    </row>
    <row r="2" spans="1:3" ht="18" x14ac:dyDescent="0.25">
      <c r="A2" s="36" t="s">
        <v>95</v>
      </c>
      <c r="B2" s="35"/>
      <c r="C2" s="35"/>
    </row>
    <row r="3" spans="1:3" x14ac:dyDescent="0.25">
      <c r="A3" s="37" t="s">
        <v>290</v>
      </c>
      <c r="B3" s="35"/>
      <c r="C3" s="35"/>
    </row>
    <row r="5" spans="1:3" x14ac:dyDescent="0.25">
      <c r="A5" s="10"/>
      <c r="B5" s="22" t="s">
        <v>96</v>
      </c>
      <c r="C5" s="22" t="s">
        <v>97</v>
      </c>
    </row>
    <row r="6" spans="1:3" x14ac:dyDescent="0.25">
      <c r="A6" s="23" t="s">
        <v>15</v>
      </c>
      <c r="B6" s="25">
        <v>113722.91</v>
      </c>
      <c r="C6" s="24"/>
    </row>
    <row r="7" spans="1:3" x14ac:dyDescent="0.25">
      <c r="A7" s="23" t="s">
        <v>98</v>
      </c>
      <c r="B7" s="25">
        <v>0</v>
      </c>
      <c r="C7" s="24"/>
    </row>
    <row r="8" spans="1:3" x14ac:dyDescent="0.25">
      <c r="A8" s="23" t="s">
        <v>99</v>
      </c>
      <c r="B8" s="25">
        <v>697.29</v>
      </c>
      <c r="C8" s="24"/>
    </row>
    <row r="9" spans="1:3" x14ac:dyDescent="0.25">
      <c r="A9" s="23" t="s">
        <v>100</v>
      </c>
      <c r="B9" s="25">
        <v>0</v>
      </c>
      <c r="C9" s="24"/>
    </row>
    <row r="10" spans="1:3" x14ac:dyDescent="0.25">
      <c r="A10" s="23" t="s">
        <v>101</v>
      </c>
      <c r="B10" s="25">
        <v>0</v>
      </c>
      <c r="C10" s="24"/>
    </row>
    <row r="11" spans="1:3" x14ac:dyDescent="0.25">
      <c r="A11" s="23" t="s">
        <v>263</v>
      </c>
      <c r="B11" s="25">
        <v>129489.75</v>
      </c>
      <c r="C11" s="24"/>
    </row>
    <row r="12" spans="1:3" x14ac:dyDescent="0.25">
      <c r="A12" s="23" t="s">
        <v>102</v>
      </c>
      <c r="B12" s="24"/>
      <c r="C12" s="25">
        <v>500</v>
      </c>
    </row>
    <row r="13" spans="1:3" x14ac:dyDescent="0.25">
      <c r="A13" s="23" t="s">
        <v>103</v>
      </c>
      <c r="B13" s="25">
        <v>0</v>
      </c>
      <c r="C13" s="24"/>
    </row>
    <row r="14" spans="1:3" x14ac:dyDescent="0.25">
      <c r="A14" s="23" t="s">
        <v>104</v>
      </c>
      <c r="B14" s="25">
        <v>0</v>
      </c>
      <c r="C14" s="24"/>
    </row>
    <row r="15" spans="1:3" x14ac:dyDescent="0.25">
      <c r="A15" s="23" t="s">
        <v>105</v>
      </c>
      <c r="B15" s="25">
        <v>46199.68</v>
      </c>
      <c r="C15" s="24"/>
    </row>
    <row r="16" spans="1:3" x14ac:dyDescent="0.25">
      <c r="A16" s="23" t="s">
        <v>106</v>
      </c>
      <c r="B16" s="25">
        <v>1249</v>
      </c>
      <c r="C16" s="24"/>
    </row>
    <row r="17" spans="1:3" x14ac:dyDescent="0.25">
      <c r="A17" s="23" t="s">
        <v>107</v>
      </c>
      <c r="B17" s="25">
        <v>1249</v>
      </c>
      <c r="C17" s="24"/>
    </row>
    <row r="18" spans="1:3" x14ac:dyDescent="0.25">
      <c r="A18" s="23" t="s">
        <v>108</v>
      </c>
      <c r="B18" s="25">
        <v>0</v>
      </c>
      <c r="C18" s="24"/>
    </row>
    <row r="19" spans="1:3" x14ac:dyDescent="0.25">
      <c r="A19" s="23" t="s">
        <v>109</v>
      </c>
      <c r="B19" s="25">
        <v>0</v>
      </c>
      <c r="C19" s="24"/>
    </row>
    <row r="20" spans="1:3" x14ac:dyDescent="0.25">
      <c r="A20" s="23" t="s">
        <v>264</v>
      </c>
      <c r="B20" s="25">
        <v>204807.67</v>
      </c>
      <c r="C20" s="24"/>
    </row>
    <row r="21" spans="1:3" x14ac:dyDescent="0.25">
      <c r="A21" s="23" t="s">
        <v>110</v>
      </c>
      <c r="B21" s="25">
        <v>4036.11</v>
      </c>
      <c r="C21" s="24"/>
    </row>
    <row r="22" spans="1:3" x14ac:dyDescent="0.25">
      <c r="A22" s="23" t="s">
        <v>265</v>
      </c>
      <c r="B22" s="25">
        <v>0</v>
      </c>
      <c r="C22" s="24"/>
    </row>
    <row r="23" spans="1:3" x14ac:dyDescent="0.25">
      <c r="A23" s="23" t="s">
        <v>111</v>
      </c>
      <c r="B23" s="25">
        <v>6796.54</v>
      </c>
      <c r="C23" s="24"/>
    </row>
    <row r="24" spans="1:3" ht="23.25" x14ac:dyDescent="0.25">
      <c r="A24" s="23" t="s">
        <v>112</v>
      </c>
      <c r="B24" s="24"/>
      <c r="C24" s="25">
        <v>4069.94</v>
      </c>
    </row>
    <row r="25" spans="1:3" x14ac:dyDescent="0.25">
      <c r="A25" s="23" t="s">
        <v>113</v>
      </c>
      <c r="B25" s="25">
        <v>6632.83</v>
      </c>
      <c r="C25" s="24"/>
    </row>
    <row r="26" spans="1:3" x14ac:dyDescent="0.25">
      <c r="A26" s="23" t="s">
        <v>114</v>
      </c>
      <c r="B26" s="24"/>
      <c r="C26" s="25">
        <v>663.28</v>
      </c>
    </row>
    <row r="27" spans="1:3" x14ac:dyDescent="0.25">
      <c r="A27" s="23" t="s">
        <v>115</v>
      </c>
      <c r="B27" s="25">
        <v>9921.48</v>
      </c>
      <c r="C27" s="24"/>
    </row>
    <row r="28" spans="1:3" x14ac:dyDescent="0.25">
      <c r="A28" s="23" t="s">
        <v>116</v>
      </c>
      <c r="B28" s="24"/>
      <c r="C28" s="25">
        <v>3892.27</v>
      </c>
    </row>
    <row r="29" spans="1:3" x14ac:dyDescent="0.25">
      <c r="A29" s="23" t="s">
        <v>117</v>
      </c>
      <c r="B29" s="25">
        <v>45261</v>
      </c>
      <c r="C29" s="24"/>
    </row>
    <row r="30" spans="1:3" x14ac:dyDescent="0.25">
      <c r="A30" s="23" t="s">
        <v>118</v>
      </c>
      <c r="B30" s="24"/>
      <c r="C30" s="25">
        <v>12673.08</v>
      </c>
    </row>
    <row r="31" spans="1:3" x14ac:dyDescent="0.25">
      <c r="A31" s="23" t="s">
        <v>119</v>
      </c>
      <c r="B31" s="25">
        <v>12315.7</v>
      </c>
      <c r="C31" s="24"/>
    </row>
    <row r="32" spans="1:3" x14ac:dyDescent="0.25">
      <c r="A32" s="23" t="s">
        <v>120</v>
      </c>
      <c r="B32" s="24"/>
      <c r="C32" s="25">
        <v>6288.45</v>
      </c>
    </row>
    <row r="33" spans="1:3" x14ac:dyDescent="0.25">
      <c r="A33" s="23" t="s">
        <v>121</v>
      </c>
      <c r="B33" s="25">
        <v>8072.77</v>
      </c>
      <c r="C33" s="24"/>
    </row>
    <row r="34" spans="1:3" x14ac:dyDescent="0.25">
      <c r="A34" s="23" t="s">
        <v>122</v>
      </c>
      <c r="B34" s="24"/>
      <c r="C34" s="25">
        <v>5489.42</v>
      </c>
    </row>
    <row r="35" spans="1:3" x14ac:dyDescent="0.25">
      <c r="A35" s="23" t="s">
        <v>123</v>
      </c>
      <c r="B35" s="25">
        <v>2678</v>
      </c>
      <c r="C35" s="24"/>
    </row>
    <row r="36" spans="1:3" x14ac:dyDescent="0.25">
      <c r="A36" s="23" t="s">
        <v>124</v>
      </c>
      <c r="B36" s="24"/>
      <c r="C36" s="25">
        <v>2678</v>
      </c>
    </row>
    <row r="37" spans="1:3" x14ac:dyDescent="0.25">
      <c r="A37" s="23" t="s">
        <v>125</v>
      </c>
      <c r="B37" s="25">
        <v>38518.93</v>
      </c>
      <c r="C37" s="24"/>
    </row>
    <row r="38" spans="1:3" x14ac:dyDescent="0.25">
      <c r="A38" s="23" t="s">
        <v>126</v>
      </c>
      <c r="B38" s="24"/>
      <c r="C38" s="25">
        <v>5777.84</v>
      </c>
    </row>
    <row r="39" spans="1:3" x14ac:dyDescent="0.25">
      <c r="A39" s="23" t="s">
        <v>127</v>
      </c>
      <c r="B39" s="25">
        <v>39911</v>
      </c>
      <c r="C39" s="24"/>
    </row>
    <row r="40" spans="1:3" x14ac:dyDescent="0.25">
      <c r="A40" s="23" t="s">
        <v>128</v>
      </c>
      <c r="B40" s="24"/>
      <c r="C40" s="25">
        <v>23288.07</v>
      </c>
    </row>
    <row r="41" spans="1:3" x14ac:dyDescent="0.25">
      <c r="A41" s="23" t="s">
        <v>34</v>
      </c>
      <c r="B41" s="24"/>
      <c r="C41" s="25">
        <v>945.92</v>
      </c>
    </row>
    <row r="42" spans="1:3" x14ac:dyDescent="0.25">
      <c r="A42" s="23" t="s">
        <v>129</v>
      </c>
      <c r="B42" s="24"/>
      <c r="C42" s="25">
        <v>0</v>
      </c>
    </row>
    <row r="43" spans="1:3" x14ac:dyDescent="0.25">
      <c r="A43" s="23" t="s">
        <v>266</v>
      </c>
      <c r="B43" s="24"/>
      <c r="C43" s="25">
        <v>56253.43</v>
      </c>
    </row>
    <row r="44" spans="1:3" x14ac:dyDescent="0.25">
      <c r="A44" s="23" t="s">
        <v>130</v>
      </c>
      <c r="B44" s="24"/>
      <c r="C44" s="25">
        <v>0</v>
      </c>
    </row>
    <row r="45" spans="1:3" ht="23.25" x14ac:dyDescent="0.25">
      <c r="A45" s="23" t="s">
        <v>267</v>
      </c>
      <c r="B45" s="24"/>
      <c r="C45" s="25">
        <v>15823.5</v>
      </c>
    </row>
    <row r="46" spans="1:3" x14ac:dyDescent="0.25">
      <c r="A46" s="23" t="s">
        <v>131</v>
      </c>
      <c r="B46" s="24"/>
      <c r="C46" s="25">
        <v>0</v>
      </c>
    </row>
    <row r="47" spans="1:3" x14ac:dyDescent="0.25">
      <c r="A47" s="23" t="s">
        <v>132</v>
      </c>
      <c r="B47" s="24"/>
      <c r="C47" s="25">
        <v>868.48</v>
      </c>
    </row>
    <row r="48" spans="1:3" x14ac:dyDescent="0.25">
      <c r="A48" s="23" t="s">
        <v>133</v>
      </c>
      <c r="B48" s="24"/>
      <c r="C48" s="25">
        <v>735.03</v>
      </c>
    </row>
    <row r="49" spans="1:4" x14ac:dyDescent="0.25">
      <c r="A49" s="23" t="s">
        <v>134</v>
      </c>
      <c r="B49" s="24"/>
      <c r="C49" s="25">
        <v>3414.98</v>
      </c>
    </row>
    <row r="50" spans="1:4" x14ac:dyDescent="0.25">
      <c r="A50" s="23" t="s">
        <v>135</v>
      </c>
      <c r="B50" s="24"/>
      <c r="C50" s="25">
        <v>6751.49</v>
      </c>
    </row>
    <row r="51" spans="1:4" x14ac:dyDescent="0.25">
      <c r="A51" s="23" t="s">
        <v>14</v>
      </c>
      <c r="B51" s="25">
        <v>772.55</v>
      </c>
      <c r="C51" s="24"/>
    </row>
    <row r="52" spans="1:4" x14ac:dyDescent="0.25">
      <c r="A52" s="23" t="s">
        <v>58</v>
      </c>
      <c r="B52" s="25">
        <v>57.97</v>
      </c>
      <c r="C52" s="24"/>
      <c r="D52" s="1"/>
    </row>
    <row r="53" spans="1:4" x14ac:dyDescent="0.25">
      <c r="A53" s="23" t="s">
        <v>136</v>
      </c>
      <c r="B53" s="24"/>
      <c r="C53" s="25">
        <v>0</v>
      </c>
    </row>
    <row r="54" spans="1:4" x14ac:dyDescent="0.25">
      <c r="A54" s="23" t="s">
        <v>137</v>
      </c>
      <c r="B54" s="25">
        <v>47582.68</v>
      </c>
      <c r="C54" s="24"/>
    </row>
    <row r="55" spans="1:4" x14ac:dyDescent="0.25">
      <c r="A55" s="23" t="s">
        <v>138</v>
      </c>
      <c r="B55" s="24"/>
      <c r="C55" s="25">
        <v>253256.45</v>
      </c>
    </row>
    <row r="56" spans="1:4" x14ac:dyDescent="0.25">
      <c r="A56" s="23" t="s">
        <v>139</v>
      </c>
      <c r="B56" s="24"/>
      <c r="C56" s="25">
        <v>18000</v>
      </c>
    </row>
    <row r="57" spans="1:4" x14ac:dyDescent="0.25">
      <c r="A57" s="23" t="s">
        <v>140</v>
      </c>
      <c r="B57" s="24"/>
      <c r="C57" s="25">
        <v>5079.28</v>
      </c>
    </row>
    <row r="58" spans="1:4" x14ac:dyDescent="0.25">
      <c r="A58" s="23" t="s">
        <v>268</v>
      </c>
      <c r="B58" s="24"/>
      <c r="C58" s="25">
        <v>59000</v>
      </c>
    </row>
    <row r="59" spans="1:4" x14ac:dyDescent="0.25">
      <c r="A59" s="23" t="s">
        <v>141</v>
      </c>
      <c r="B59" s="24"/>
      <c r="C59" s="25">
        <v>1</v>
      </c>
    </row>
    <row r="60" spans="1:4" x14ac:dyDescent="0.25">
      <c r="A60" s="23" t="s">
        <v>142</v>
      </c>
      <c r="B60" s="24"/>
      <c r="C60" s="25">
        <v>501424.81</v>
      </c>
    </row>
    <row r="61" spans="1:4" x14ac:dyDescent="0.25">
      <c r="A61" s="23" t="s">
        <v>143</v>
      </c>
      <c r="B61" s="24"/>
      <c r="C61" s="25">
        <v>0</v>
      </c>
    </row>
    <row r="62" spans="1:4" x14ac:dyDescent="0.25">
      <c r="A62" s="23" t="s">
        <v>269</v>
      </c>
      <c r="B62" s="24"/>
      <c r="C62" s="25">
        <v>218807.4</v>
      </c>
    </row>
    <row r="63" spans="1:4" x14ac:dyDescent="0.25">
      <c r="A63" s="23" t="s">
        <v>270</v>
      </c>
      <c r="B63" s="24"/>
      <c r="C63" s="25">
        <v>102811.47</v>
      </c>
    </row>
    <row r="64" spans="1:4" x14ac:dyDescent="0.25">
      <c r="A64" s="23" t="s">
        <v>271</v>
      </c>
      <c r="B64" s="24"/>
      <c r="C64" s="25">
        <v>5195</v>
      </c>
    </row>
    <row r="65" spans="1:3" x14ac:dyDescent="0.25">
      <c r="A65" s="23" t="s">
        <v>272</v>
      </c>
      <c r="B65" s="24"/>
      <c r="C65" s="25">
        <v>6170.33</v>
      </c>
    </row>
    <row r="66" spans="1:3" x14ac:dyDescent="0.25">
      <c r="A66" s="23" t="s">
        <v>273</v>
      </c>
      <c r="B66" s="24"/>
      <c r="C66" s="25">
        <v>41150.14</v>
      </c>
    </row>
    <row r="67" spans="1:3" x14ac:dyDescent="0.25">
      <c r="A67" s="23" t="s">
        <v>274</v>
      </c>
      <c r="B67" s="24"/>
      <c r="C67" s="25">
        <v>19880.5</v>
      </c>
    </row>
    <row r="68" spans="1:3" x14ac:dyDescent="0.25">
      <c r="A68" s="23" t="s">
        <v>275</v>
      </c>
      <c r="B68" s="24"/>
      <c r="C68" s="25">
        <v>1621</v>
      </c>
    </row>
    <row r="69" spans="1:3" x14ac:dyDescent="0.25">
      <c r="A69" s="23" t="s">
        <v>166</v>
      </c>
      <c r="B69" s="24"/>
      <c r="C69" s="25">
        <v>23928.31</v>
      </c>
    </row>
    <row r="70" spans="1:3" x14ac:dyDescent="0.25">
      <c r="A70" s="23" t="s">
        <v>144</v>
      </c>
      <c r="B70" s="25">
        <v>2937.86</v>
      </c>
      <c r="C70" s="24"/>
    </row>
    <row r="71" spans="1:3" x14ac:dyDescent="0.25">
      <c r="A71" s="23" t="s">
        <v>145</v>
      </c>
      <c r="B71" s="25">
        <v>261.33999999999997</v>
      </c>
      <c r="C71" s="24"/>
    </row>
    <row r="72" spans="1:3" x14ac:dyDescent="0.25">
      <c r="A72" s="23" t="s">
        <v>146</v>
      </c>
      <c r="B72" s="25">
        <v>608.63</v>
      </c>
      <c r="C72" s="24"/>
    </row>
    <row r="73" spans="1:3" x14ac:dyDescent="0.25">
      <c r="A73" s="23" t="s">
        <v>276</v>
      </c>
      <c r="B73" s="25">
        <v>590.95000000000005</v>
      </c>
      <c r="C73" s="24"/>
    </row>
    <row r="74" spans="1:3" x14ac:dyDescent="0.25">
      <c r="A74" s="23" t="s">
        <v>277</v>
      </c>
      <c r="B74" s="25">
        <v>348899.69</v>
      </c>
      <c r="C74" s="24"/>
    </row>
    <row r="75" spans="1:3" x14ac:dyDescent="0.25">
      <c r="A75" s="23" t="s">
        <v>278</v>
      </c>
      <c r="B75" s="25">
        <v>65956.990000000005</v>
      </c>
      <c r="C75" s="24"/>
    </row>
    <row r="76" spans="1:3" x14ac:dyDescent="0.25">
      <c r="A76" s="23" t="s">
        <v>279</v>
      </c>
      <c r="B76" s="25">
        <v>0</v>
      </c>
      <c r="C76" s="24"/>
    </row>
    <row r="77" spans="1:3" x14ac:dyDescent="0.25">
      <c r="A77" s="23" t="s">
        <v>147</v>
      </c>
      <c r="B77" s="25">
        <v>31483.19</v>
      </c>
      <c r="C77" s="24"/>
    </row>
    <row r="78" spans="1:3" x14ac:dyDescent="0.25">
      <c r="A78" s="23" t="s">
        <v>148</v>
      </c>
      <c r="B78" s="25">
        <v>1663.38</v>
      </c>
      <c r="C78" s="24"/>
    </row>
    <row r="79" spans="1:3" x14ac:dyDescent="0.25">
      <c r="A79" s="23" t="s">
        <v>167</v>
      </c>
      <c r="B79" s="25">
        <v>817.52</v>
      </c>
      <c r="C79" s="24"/>
    </row>
    <row r="80" spans="1:3" x14ac:dyDescent="0.25">
      <c r="A80" s="23" t="s">
        <v>280</v>
      </c>
      <c r="B80" s="25">
        <v>236.42</v>
      </c>
      <c r="C80" s="24"/>
    </row>
    <row r="81" spans="1:3" x14ac:dyDescent="0.25">
      <c r="A81" s="23" t="s">
        <v>149</v>
      </c>
      <c r="B81" s="25">
        <v>6997.8</v>
      </c>
      <c r="C81" s="24"/>
    </row>
    <row r="82" spans="1:3" x14ac:dyDescent="0.25">
      <c r="A82" s="23" t="s">
        <v>150</v>
      </c>
      <c r="B82" s="25">
        <v>4050.25</v>
      </c>
      <c r="C82" s="24"/>
    </row>
    <row r="83" spans="1:3" x14ac:dyDescent="0.25">
      <c r="A83" s="23" t="s">
        <v>281</v>
      </c>
      <c r="B83" s="25">
        <v>3808.83</v>
      </c>
      <c r="C83" s="24"/>
    </row>
    <row r="84" spans="1:3" x14ac:dyDescent="0.25">
      <c r="A84" s="23" t="s">
        <v>282</v>
      </c>
      <c r="B84" s="25">
        <v>1623.32</v>
      </c>
      <c r="C84" s="24"/>
    </row>
    <row r="85" spans="1:3" x14ac:dyDescent="0.25">
      <c r="A85" s="23" t="s">
        <v>283</v>
      </c>
      <c r="B85" s="25">
        <v>4423.0600000000004</v>
      </c>
      <c r="C85" s="24"/>
    </row>
    <row r="86" spans="1:3" x14ac:dyDescent="0.25">
      <c r="A86" s="23" t="s">
        <v>284</v>
      </c>
      <c r="B86" s="25">
        <v>3757.32</v>
      </c>
      <c r="C86" s="24"/>
    </row>
    <row r="87" spans="1:3" x14ac:dyDescent="0.25">
      <c r="A87" s="23" t="s">
        <v>151</v>
      </c>
      <c r="B87" s="25">
        <v>1203.32</v>
      </c>
      <c r="C87" s="24"/>
    </row>
    <row r="88" spans="1:3" x14ac:dyDescent="0.25">
      <c r="A88" s="23" t="s">
        <v>152</v>
      </c>
      <c r="B88" s="25">
        <v>2233.44</v>
      </c>
      <c r="C88" s="24"/>
    </row>
    <row r="89" spans="1:3" x14ac:dyDescent="0.25">
      <c r="A89" s="23" t="s">
        <v>153</v>
      </c>
      <c r="B89" s="25">
        <v>108.01</v>
      </c>
      <c r="C89" s="24"/>
    </row>
    <row r="90" spans="1:3" x14ac:dyDescent="0.25">
      <c r="A90" s="23" t="s">
        <v>154</v>
      </c>
      <c r="B90" s="25">
        <v>375.52</v>
      </c>
      <c r="C90" s="24"/>
    </row>
    <row r="91" spans="1:3" x14ac:dyDescent="0.25">
      <c r="A91" s="23" t="s">
        <v>155</v>
      </c>
      <c r="B91" s="25">
        <v>1276.48</v>
      </c>
      <c r="C91" s="24"/>
    </row>
    <row r="92" spans="1:3" x14ac:dyDescent="0.25">
      <c r="A92" s="23" t="s">
        <v>285</v>
      </c>
      <c r="B92" s="25">
        <v>1583.73</v>
      </c>
      <c r="C92" s="24"/>
    </row>
    <row r="93" spans="1:3" x14ac:dyDescent="0.25">
      <c r="A93" s="23" t="s">
        <v>156</v>
      </c>
      <c r="B93" s="25">
        <v>87113.69</v>
      </c>
      <c r="C93" s="24"/>
    </row>
    <row r="94" spans="1:3" x14ac:dyDescent="0.25">
      <c r="A94" s="23" t="s">
        <v>157</v>
      </c>
      <c r="B94" s="25">
        <v>75571.839999999997</v>
      </c>
      <c r="C94" s="24"/>
    </row>
    <row r="95" spans="1:3" x14ac:dyDescent="0.25">
      <c r="A95" s="23" t="s">
        <v>158</v>
      </c>
      <c r="B95" s="25">
        <v>2239.54</v>
      </c>
      <c r="C95" s="24"/>
    </row>
    <row r="96" spans="1:3" x14ac:dyDescent="0.25">
      <c r="A96" s="23" t="s">
        <v>159</v>
      </c>
      <c r="B96" s="25">
        <v>8058.79</v>
      </c>
      <c r="C96" s="24"/>
    </row>
    <row r="97" spans="1:3" x14ac:dyDescent="0.25">
      <c r="A97" s="23" t="s">
        <v>286</v>
      </c>
      <c r="B97" s="25">
        <v>3473.32</v>
      </c>
      <c r="C97" s="24"/>
    </row>
    <row r="98" spans="1:3" x14ac:dyDescent="0.25">
      <c r="A98" s="23" t="s">
        <v>287</v>
      </c>
      <c r="B98" s="25">
        <v>3116.64</v>
      </c>
      <c r="C98" s="24"/>
    </row>
    <row r="99" spans="1:3" x14ac:dyDescent="0.25">
      <c r="A99" s="23" t="s">
        <v>288</v>
      </c>
      <c r="B99" s="25">
        <v>21995.14</v>
      </c>
      <c r="C99" s="24"/>
    </row>
    <row r="100" spans="1:3" x14ac:dyDescent="0.25">
      <c r="A100" s="23" t="s">
        <v>54</v>
      </c>
      <c r="B100" s="26">
        <v>1406438.87</v>
      </c>
      <c r="C100" s="26">
        <v>1406438.8699999999</v>
      </c>
    </row>
    <row r="101" spans="1:3" x14ac:dyDescent="0.25">
      <c r="A101" s="23"/>
      <c r="B101" s="24"/>
      <c r="C101" s="24"/>
    </row>
    <row r="104" spans="1:3" x14ac:dyDescent="0.25">
      <c r="A104" s="34" t="s">
        <v>289</v>
      </c>
      <c r="B104" s="35"/>
      <c r="C104" s="35"/>
    </row>
    <row r="105" spans="1:3" x14ac:dyDescent="0.25">
      <c r="A105" s="11" t="s">
        <v>159</v>
      </c>
      <c r="B105" s="12">
        <v>29529.95</v>
      </c>
      <c r="C105" s="13"/>
    </row>
    <row r="106" spans="1:3" x14ac:dyDescent="0.25">
      <c r="A106" s="11" t="s">
        <v>168</v>
      </c>
      <c r="B106" s="12">
        <v>0</v>
      </c>
      <c r="C106" s="13"/>
    </row>
    <row r="107" spans="1:3" x14ac:dyDescent="0.25">
      <c r="A107" s="11" t="s">
        <v>160</v>
      </c>
      <c r="B107" s="12">
        <v>18230.14</v>
      </c>
      <c r="C107" s="13"/>
    </row>
    <row r="108" spans="1:3" x14ac:dyDescent="0.25">
      <c r="A108" s="11" t="s">
        <v>161</v>
      </c>
      <c r="B108" s="12">
        <v>4600.3900000000003</v>
      </c>
      <c r="C108" s="13"/>
    </row>
    <row r="109" spans="1:3" x14ac:dyDescent="0.25">
      <c r="A109" s="11" t="s">
        <v>169</v>
      </c>
      <c r="B109" s="12">
        <v>8431.42</v>
      </c>
      <c r="C109" s="13"/>
    </row>
    <row r="110" spans="1:3" x14ac:dyDescent="0.25">
      <c r="A110" s="11" t="s">
        <v>162</v>
      </c>
      <c r="B110" s="12">
        <v>0</v>
      </c>
      <c r="C110" s="13"/>
    </row>
    <row r="111" spans="1:3" x14ac:dyDescent="0.25">
      <c r="A111" s="11" t="s">
        <v>170</v>
      </c>
      <c r="B111" s="13"/>
      <c r="C111" s="12">
        <v>44927.62</v>
      </c>
    </row>
    <row r="112" spans="1:3" x14ac:dyDescent="0.25">
      <c r="A112" s="11" t="s">
        <v>163</v>
      </c>
      <c r="B112" s="12">
        <v>144.99</v>
      </c>
      <c r="C112" s="13"/>
    </row>
    <row r="113" spans="1:3" x14ac:dyDescent="0.25">
      <c r="A113" s="11" t="s">
        <v>54</v>
      </c>
      <c r="B113" s="14">
        <v>5271587.7399999984</v>
      </c>
      <c r="C113" s="14">
        <v>5271587.7399999993</v>
      </c>
    </row>
    <row r="114" spans="1:3" x14ac:dyDescent="0.25">
      <c r="A114" s="11"/>
      <c r="B114" s="13"/>
      <c r="C114" s="13"/>
    </row>
    <row r="117" spans="1:3" x14ac:dyDescent="0.25">
      <c r="A117" s="38" t="s">
        <v>171</v>
      </c>
      <c r="B117" s="35"/>
      <c r="C117" s="35"/>
    </row>
  </sheetData>
  <mergeCells count="5">
    <mergeCell ref="A117:C117"/>
    <mergeCell ref="A104:C104"/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C6CB-2F9B-447A-89F9-C61A8E631CFE}">
  <dimension ref="A1:D57"/>
  <sheetViews>
    <sheetView workbookViewId="0">
      <selection activeCell="B15" sqref="B15"/>
    </sheetView>
  </sheetViews>
  <sheetFormatPr defaultRowHeight="14.25" customHeight="1" x14ac:dyDescent="0.25"/>
  <cols>
    <col min="1" max="1" width="73" customWidth="1"/>
    <col min="2" max="2" width="11" bestFit="1" customWidth="1"/>
    <col min="4" max="4" width="12.5703125" bestFit="1" customWidth="1"/>
  </cols>
  <sheetData>
    <row r="1" spans="1:4" ht="14.25" customHeight="1" x14ac:dyDescent="0.25">
      <c r="A1" s="36" t="s">
        <v>55</v>
      </c>
      <c r="B1" s="35"/>
    </row>
    <row r="2" spans="1:4" ht="14.25" customHeight="1" x14ac:dyDescent="0.25">
      <c r="A2" s="36" t="s">
        <v>230</v>
      </c>
      <c r="B2" s="35"/>
    </row>
    <row r="3" spans="1:4" ht="14.25" customHeight="1" x14ac:dyDescent="0.25">
      <c r="A3" s="37" t="s">
        <v>262</v>
      </c>
      <c r="B3" s="35"/>
    </row>
    <row r="5" spans="1:4" ht="14.25" customHeight="1" x14ac:dyDescent="0.25">
      <c r="A5" s="10"/>
      <c r="B5" s="22" t="s">
        <v>203</v>
      </c>
    </row>
    <row r="6" spans="1:4" ht="14.25" customHeight="1" x14ac:dyDescent="0.25">
      <c r="A6" s="23" t="s">
        <v>204</v>
      </c>
      <c r="B6" s="24"/>
    </row>
    <row r="7" spans="1:4" ht="14.25" customHeight="1" x14ac:dyDescent="0.25">
      <c r="A7" s="23" t="s">
        <v>239</v>
      </c>
      <c r="B7" s="25">
        <v>218807.4</v>
      </c>
    </row>
    <row r="8" spans="1:4" ht="14.25" customHeight="1" x14ac:dyDescent="0.25">
      <c r="A8" s="23" t="s">
        <v>240</v>
      </c>
      <c r="B8" s="25">
        <v>102811.47</v>
      </c>
    </row>
    <row r="9" spans="1:4" ht="14.25" customHeight="1" x14ac:dyDescent="0.25">
      <c r="A9" s="23" t="s">
        <v>241</v>
      </c>
      <c r="B9" s="25">
        <v>5195</v>
      </c>
    </row>
    <row r="10" spans="1:4" ht="14.25" customHeight="1" x14ac:dyDescent="0.25">
      <c r="A10" s="23" t="s">
        <v>242</v>
      </c>
      <c r="B10" s="25">
        <v>6170.33</v>
      </c>
    </row>
    <row r="11" spans="1:4" ht="14.25" customHeight="1" x14ac:dyDescent="0.25">
      <c r="A11" s="23" t="s">
        <v>243</v>
      </c>
      <c r="B11" s="25">
        <v>41150.14</v>
      </c>
    </row>
    <row r="12" spans="1:4" ht="14.25" customHeight="1" x14ac:dyDescent="0.25">
      <c r="A12" s="23" t="s">
        <v>244</v>
      </c>
      <c r="B12" s="25">
        <v>19880.5</v>
      </c>
    </row>
    <row r="13" spans="1:4" ht="14.25" customHeight="1" x14ac:dyDescent="0.25">
      <c r="A13" s="23" t="s">
        <v>245</v>
      </c>
      <c r="B13" s="25">
        <v>1621</v>
      </c>
    </row>
    <row r="14" spans="1:4" ht="14.25" customHeight="1" x14ac:dyDescent="0.25">
      <c r="A14" s="23" t="s">
        <v>205</v>
      </c>
      <c r="B14" s="25">
        <v>23928.31</v>
      </c>
    </row>
    <row r="15" spans="1:4" ht="14.25" customHeight="1" x14ac:dyDescent="0.25">
      <c r="A15" s="23" t="s">
        <v>206</v>
      </c>
      <c r="B15" s="26">
        <v>419564.15</v>
      </c>
      <c r="D15" s="16"/>
    </row>
    <row r="16" spans="1:4" ht="14.25" customHeight="1" x14ac:dyDescent="0.25">
      <c r="A16" s="23" t="s">
        <v>207</v>
      </c>
      <c r="B16" s="24"/>
    </row>
    <row r="17" spans="1:2" ht="14.25" customHeight="1" x14ac:dyDescent="0.25">
      <c r="A17" s="23" t="s">
        <v>208</v>
      </c>
      <c r="B17" s="25">
        <v>2937.86</v>
      </c>
    </row>
    <row r="18" spans="1:2" ht="14.25" customHeight="1" x14ac:dyDescent="0.25">
      <c r="A18" s="23" t="s">
        <v>209</v>
      </c>
      <c r="B18" s="25">
        <v>261.33999999999997</v>
      </c>
    </row>
    <row r="19" spans="1:2" ht="14.25" customHeight="1" x14ac:dyDescent="0.25">
      <c r="A19" s="23" t="s">
        <v>210</v>
      </c>
      <c r="B19" s="25">
        <v>608.63</v>
      </c>
    </row>
    <row r="20" spans="1:2" ht="14.25" customHeight="1" x14ac:dyDescent="0.25">
      <c r="A20" s="23" t="s">
        <v>246</v>
      </c>
      <c r="B20" s="25">
        <v>590.95000000000005</v>
      </c>
    </row>
    <row r="21" spans="1:2" ht="14.25" customHeight="1" x14ac:dyDescent="0.25">
      <c r="A21" s="23" t="s">
        <v>247</v>
      </c>
      <c r="B21" s="25">
        <v>348899.69</v>
      </c>
    </row>
    <row r="22" spans="1:2" ht="14.25" customHeight="1" x14ac:dyDescent="0.25">
      <c r="A22" s="23" t="s">
        <v>248</v>
      </c>
      <c r="B22" s="25">
        <v>65956.990000000005</v>
      </c>
    </row>
    <row r="23" spans="1:2" ht="14.25" customHeight="1" x14ac:dyDescent="0.25">
      <c r="A23" s="23" t="s">
        <v>249</v>
      </c>
      <c r="B23" s="25">
        <v>0</v>
      </c>
    </row>
    <row r="24" spans="1:2" ht="14.25" customHeight="1" x14ac:dyDescent="0.25">
      <c r="A24" s="23" t="s">
        <v>211</v>
      </c>
      <c r="B24" s="26">
        <v>419255.46</v>
      </c>
    </row>
    <row r="25" spans="1:2" ht="14.25" customHeight="1" x14ac:dyDescent="0.25">
      <c r="A25" s="23" t="s">
        <v>212</v>
      </c>
      <c r="B25" s="26">
        <v>308.69000000000233</v>
      </c>
    </row>
    <row r="26" spans="1:2" ht="14.25" customHeight="1" x14ac:dyDescent="0.25">
      <c r="A26" s="23" t="s">
        <v>213</v>
      </c>
      <c r="B26" s="24"/>
    </row>
    <row r="27" spans="1:2" ht="14.25" customHeight="1" x14ac:dyDescent="0.25">
      <c r="A27" s="23" t="s">
        <v>214</v>
      </c>
      <c r="B27" s="25">
        <v>31483.19</v>
      </c>
    </row>
    <row r="28" spans="1:2" ht="14.25" customHeight="1" x14ac:dyDescent="0.25">
      <c r="A28" s="23" t="s">
        <v>215</v>
      </c>
      <c r="B28" s="25">
        <v>1663.38</v>
      </c>
    </row>
    <row r="29" spans="1:2" ht="14.25" customHeight="1" x14ac:dyDescent="0.25">
      <c r="A29" s="23" t="s">
        <v>216</v>
      </c>
      <c r="B29" s="25">
        <v>817.52</v>
      </c>
    </row>
    <row r="30" spans="1:2" ht="14.25" customHeight="1" x14ac:dyDescent="0.25">
      <c r="A30" s="23" t="s">
        <v>250</v>
      </c>
      <c r="B30" s="25">
        <v>236.42</v>
      </c>
    </row>
    <row r="31" spans="1:2" ht="14.25" customHeight="1" x14ac:dyDescent="0.25">
      <c r="A31" s="23" t="s">
        <v>217</v>
      </c>
      <c r="B31" s="25">
        <v>6997.8</v>
      </c>
    </row>
    <row r="32" spans="1:2" ht="14.25" customHeight="1" x14ac:dyDescent="0.25">
      <c r="A32" s="23" t="s">
        <v>218</v>
      </c>
      <c r="B32" s="25">
        <v>4050.25</v>
      </c>
    </row>
    <row r="33" spans="1:2" ht="14.25" customHeight="1" x14ac:dyDescent="0.25">
      <c r="A33" s="23" t="s">
        <v>251</v>
      </c>
      <c r="B33" s="25">
        <v>3808.83</v>
      </c>
    </row>
    <row r="34" spans="1:2" ht="14.25" customHeight="1" x14ac:dyDescent="0.25">
      <c r="A34" s="23" t="s">
        <v>252</v>
      </c>
      <c r="B34" s="25">
        <v>1623.32</v>
      </c>
    </row>
    <row r="35" spans="1:2" ht="14.25" customHeight="1" x14ac:dyDescent="0.25">
      <c r="A35" s="23" t="s">
        <v>253</v>
      </c>
      <c r="B35" s="25">
        <v>4423.0600000000004</v>
      </c>
    </row>
    <row r="36" spans="1:2" ht="14.25" customHeight="1" x14ac:dyDescent="0.25">
      <c r="A36" s="23" t="s">
        <v>254</v>
      </c>
      <c r="B36" s="25">
        <v>3757.32</v>
      </c>
    </row>
    <row r="37" spans="1:2" ht="14.25" customHeight="1" x14ac:dyDescent="0.25">
      <c r="A37" s="23" t="s">
        <v>219</v>
      </c>
      <c r="B37" s="25">
        <v>1203.32</v>
      </c>
    </row>
    <row r="38" spans="1:2" ht="14.25" customHeight="1" x14ac:dyDescent="0.25">
      <c r="A38" s="23" t="s">
        <v>220</v>
      </c>
      <c r="B38" s="25">
        <v>2233.44</v>
      </c>
    </row>
    <row r="39" spans="1:2" ht="14.25" customHeight="1" x14ac:dyDescent="0.25">
      <c r="A39" s="23" t="s">
        <v>221</v>
      </c>
      <c r="B39" s="25">
        <v>108.01</v>
      </c>
    </row>
    <row r="40" spans="1:2" ht="14.25" customHeight="1" x14ac:dyDescent="0.25">
      <c r="A40" s="23" t="s">
        <v>222</v>
      </c>
      <c r="B40" s="25">
        <v>375.52</v>
      </c>
    </row>
    <row r="41" spans="1:2" ht="14.25" customHeight="1" x14ac:dyDescent="0.25">
      <c r="A41" s="23" t="s">
        <v>223</v>
      </c>
      <c r="B41" s="25">
        <v>1276.48</v>
      </c>
    </row>
    <row r="42" spans="1:2" ht="14.25" customHeight="1" x14ac:dyDescent="0.25">
      <c r="A42" s="23" t="s">
        <v>255</v>
      </c>
      <c r="B42" s="25">
        <v>1583.73</v>
      </c>
    </row>
    <row r="43" spans="1:2" ht="14.25" customHeight="1" x14ac:dyDescent="0.25">
      <c r="A43" s="23" t="s">
        <v>224</v>
      </c>
      <c r="B43" s="25">
        <v>87113.69</v>
      </c>
    </row>
    <row r="44" spans="1:2" ht="14.25" customHeight="1" x14ac:dyDescent="0.25">
      <c r="A44" s="23" t="s">
        <v>225</v>
      </c>
      <c r="B44" s="25">
        <v>75571.839999999997</v>
      </c>
    </row>
    <row r="45" spans="1:2" ht="14.25" customHeight="1" x14ac:dyDescent="0.25">
      <c r="A45" s="23" t="s">
        <v>226</v>
      </c>
      <c r="B45" s="25">
        <v>2239.54</v>
      </c>
    </row>
    <row r="46" spans="1:2" ht="14.25" customHeight="1" x14ac:dyDescent="0.25">
      <c r="A46" s="23" t="s">
        <v>227</v>
      </c>
      <c r="B46" s="25">
        <v>8058.79</v>
      </c>
    </row>
    <row r="47" spans="1:2" ht="14.25" customHeight="1" x14ac:dyDescent="0.25">
      <c r="A47" s="23" t="s">
        <v>256</v>
      </c>
      <c r="B47" s="25">
        <v>3473.32</v>
      </c>
    </row>
    <row r="48" spans="1:2" ht="14.25" customHeight="1" x14ac:dyDescent="0.25">
      <c r="A48" s="23" t="s">
        <v>257</v>
      </c>
      <c r="B48" s="25">
        <v>3116.64</v>
      </c>
    </row>
    <row r="49" spans="1:2" ht="14.25" customHeight="1" x14ac:dyDescent="0.25">
      <c r="A49" s="23" t="s">
        <v>228</v>
      </c>
      <c r="B49" s="26">
        <v>245215.41000000003</v>
      </c>
    </row>
    <row r="50" spans="1:2" ht="14.25" customHeight="1" x14ac:dyDescent="0.25">
      <c r="A50" s="23" t="s">
        <v>258</v>
      </c>
      <c r="B50" s="24"/>
    </row>
    <row r="51" spans="1:2" ht="14.25" customHeight="1" x14ac:dyDescent="0.25">
      <c r="A51" s="23" t="s">
        <v>259</v>
      </c>
      <c r="B51" s="25">
        <v>21995.14</v>
      </c>
    </row>
    <row r="52" spans="1:2" ht="14.25" customHeight="1" x14ac:dyDescent="0.25">
      <c r="A52" s="23" t="s">
        <v>260</v>
      </c>
      <c r="B52" s="26">
        <v>21995.14</v>
      </c>
    </row>
    <row r="53" spans="1:2" ht="14.25" customHeight="1" x14ac:dyDescent="0.25">
      <c r="A53" s="23" t="s">
        <v>229</v>
      </c>
      <c r="B53" s="26">
        <v>-266901.86000000004</v>
      </c>
    </row>
    <row r="54" spans="1:2" ht="14.25" customHeight="1" x14ac:dyDescent="0.25">
      <c r="A54" s="23"/>
      <c r="B54" s="24"/>
    </row>
    <row r="57" spans="1:2" ht="14.25" customHeight="1" x14ac:dyDescent="0.25">
      <c r="A57" s="34" t="s">
        <v>261</v>
      </c>
      <c r="B57" s="35"/>
    </row>
  </sheetData>
  <mergeCells count="4">
    <mergeCell ref="A57:B57"/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GST</vt:lpstr>
      <vt:lpstr>GSTHST Suspense</vt:lpstr>
      <vt:lpstr>GSTHST Payable</vt:lpstr>
      <vt:lpstr>Trial Balance</vt:lpstr>
      <vt:lpstr>Q1 P&amp;L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 Trinh</cp:lastModifiedBy>
  <dcterms:created xsi:type="dcterms:W3CDTF">2024-07-29T23:57:35Z</dcterms:created>
  <dcterms:modified xsi:type="dcterms:W3CDTF">2025-04-29T20:56:46Z</dcterms:modified>
</cp:coreProperties>
</file>